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J:\sprawy komórek zaangażowanych we wdrażanie FUE\DOI\OIK\Komitet Sterujący\12.Sprawozdawczość z koordynacji\Sprawozdanie za 2020 r\robocze\DBZ - regiony\załączniki - wersje ostateczne\"/>
    </mc:Choice>
  </mc:AlternateContent>
  <xr:revisionPtr revIDLastSave="0" documentId="13_ncr:1_{2FA289B9-FEF6-4161-9131-C1BFDB787998}" xr6:coauthVersionLast="46" xr6:coauthVersionMax="46" xr10:uidLastSave="{00000000-0000-0000-0000-000000000000}"/>
  <bookViews>
    <workbookView xWindow="28680" yWindow="-120" windowWidth="29040" windowHeight="15840" tabRatio="940" activeTab="5" xr2:uid="{00000000-000D-0000-FFFF-FFFF00000000}"/>
  </bookViews>
  <sheets>
    <sheet name="PM_alokacja" sheetId="6" r:id="rId1"/>
    <sheet name="PM_PD" sheetId="1" r:id="rId2"/>
    <sheet name="PM_REALIZACJA_K" sheetId="2" r:id="rId3"/>
    <sheet name="PM_REALIZACJA_P" sheetId="5" r:id="rId4"/>
    <sheet name="PM_projekty COVID" sheetId="7" r:id="rId5"/>
    <sheet name="PM_efekty i ewaluacje_KE" sheetId="9" r:id="rId6"/>
  </sheets>
  <externalReferences>
    <externalReference r:id="rId7"/>
    <externalReference r:id="rId8"/>
  </externalReferences>
  <definedNames>
    <definedName name="_xlnm._FilterDatabase" localSheetId="1" hidden="1">PM_PD!$A$5:$M$15</definedName>
    <definedName name="_xlnm._FilterDatabase" localSheetId="2" hidden="1">PM_REALIZACJA_K!$A$5:$L$12</definedName>
    <definedName name="_xlnm._FilterDatabase" localSheetId="3" hidden="1">PM_REALIZACJA_P!$A$5:$J$14</definedName>
    <definedName name="_xlnm.Print_Area" localSheetId="0">PM_alokacja!$A$1:$O$12</definedName>
    <definedName name="_xlnm.Print_Area" localSheetId="1">PM_PD!$A$1:$M$15</definedName>
    <definedName name="_xlnm.Print_Area" localSheetId="2">PM_REALIZACJA_K!$A$1:$L$14</definedName>
    <definedName name="_xlnm.Print_Area" localSheetId="3">PM_REALIZACJA_P!$A$1:$J$16</definedName>
    <definedName name="PO">'[1]Informacje ogólne'!$K$118:$K$154</definedName>
    <definedName name="skrot">#REF!</definedName>
    <definedName name="skroty_PI" localSheetId="1">#REF!</definedName>
    <definedName name="skroty_PI">'[2]Informacje ogólne'!$N$104:$N$109</definedName>
    <definedName name="skroty_PP" localSheetId="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0" i="7" l="1"/>
  <c r="O40" i="7"/>
  <c r="Q39" i="7"/>
  <c r="O39" i="7"/>
  <c r="H7" i="1" l="1"/>
  <c r="H8" i="1"/>
  <c r="H9" i="1"/>
  <c r="H10" i="1"/>
  <c r="H11" i="1"/>
  <c r="H12" i="1"/>
  <c r="H13" i="1"/>
  <c r="H14" i="1"/>
  <c r="H15" i="1"/>
  <c r="H6" i="1"/>
  <c r="F8" i="2" l="1"/>
  <c r="F7" i="2"/>
  <c r="F6" i="2"/>
  <c r="I8" i="6"/>
  <c r="N8" i="6" s="1"/>
  <c r="I9" i="6"/>
  <c r="N9" i="6" s="1"/>
  <c r="I10" i="6"/>
  <c r="N10" i="6" s="1"/>
  <c r="I11" i="6"/>
  <c r="N11" i="6" s="1"/>
  <c r="I7" i="6" l="1"/>
  <c r="N7" i="6" s="1"/>
  <c r="F12" i="2"/>
  <c r="F1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tc={3BAC4CBA-EFE2-44F3-A27B-97D9B34E0A30}</author>
  </authors>
  <commentList>
    <comment ref="I24" authorId="0" shapeId="0" xr:uid="{00000000-0006-0000-0400-000001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to jest jeden podmiot</t>
      </text>
    </comment>
  </commentList>
</comments>
</file>

<file path=xl/sharedStrings.xml><?xml version="1.0" encoding="utf-8"?>
<sst xmlns="http://schemas.openxmlformats.org/spreadsheetml/2006/main" count="771" uniqueCount="317">
  <si>
    <t>Czy nabór poświęcony tylko obszarowi zdrowie? [T/N]</t>
  </si>
  <si>
    <t>nr naboru w Planie działań uzgodnionym na Komitecie Sterującym ds. koordynacji interwencji EFSI w sekotrze zdrowia [jeśli uzgadniano na KS]</t>
  </si>
  <si>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</si>
  <si>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</si>
  <si>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</si>
  <si>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</si>
  <si>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</si>
  <si>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</si>
  <si>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</si>
  <si>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</si>
  <si>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</si>
  <si>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</si>
  <si>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Link do naboru - na stronie www.funduszeeuropejskie.gov.pl</t>
  </si>
  <si>
    <t>Jeżeli w kolumnie 7 wskazano NIE  - czy wyodrębniono odrębą alokację w ramach naboru na obszar zdrowia? Jeśli tak proszę podać:
- budżet naboru -UE
- budżet naboru - wkład krajowy
budżet naboru - ogółem</t>
  </si>
  <si>
    <t>Numer naboru z 
SL 2014</t>
  </si>
  <si>
    <t>Liczba umów o dofinansowanie zawartych od uruchomienia programu (nie wliczając rozwiązanych umów)</t>
  </si>
  <si>
    <t>Wkład UE w ramach zawartych umów o dofinansowanie</t>
  </si>
  <si>
    <t>Wydatki kwalifikowalne w ramach zawartych umów o dofinansownie</t>
  </si>
  <si>
    <t>Wydatki ogółem w ramach zawartych umów o dofinansowanie</t>
  </si>
  <si>
    <t>Numer projektu z 
SL 2014</t>
  </si>
  <si>
    <t>Link do naboru - na stronie www.funduszeeuropejskie.gov.pl - [jeśli dotyczy]</t>
  </si>
  <si>
    <t>Data zawarcia umowy o dofinansowanie</t>
  </si>
  <si>
    <t>Data złożenia wniosku o dofinansowanie</t>
  </si>
  <si>
    <t xml:space="preserve">Nazwa Beneficjenta </t>
  </si>
  <si>
    <t>Tytuł projektu</t>
  </si>
  <si>
    <t>Wydatki ogółem [PLN]</t>
  </si>
  <si>
    <t>Wydatki kwalifikowalne [PLN]</t>
  </si>
  <si>
    <t>Wkład UE [PLN]</t>
  </si>
  <si>
    <t>Budżet naboru 
UE</t>
  </si>
  <si>
    <t>Budżet naboru 
wkład krajowy</t>
  </si>
  <si>
    <t>Budżet naboru 
ogółem</t>
  </si>
  <si>
    <t>PI 8vi</t>
  </si>
  <si>
    <t>K</t>
  </si>
  <si>
    <t>Narzędzie 5</t>
  </si>
  <si>
    <t>Narzędzie 3</t>
  </si>
  <si>
    <t>Narzędzie 2</t>
  </si>
  <si>
    <t>VII posiedzenie KS</t>
  </si>
  <si>
    <t>PI 9a</t>
  </si>
  <si>
    <t>X posiedzenie KS</t>
  </si>
  <si>
    <t>PI 2c</t>
  </si>
  <si>
    <t>XI posiedzenie KS</t>
  </si>
  <si>
    <t>P</t>
  </si>
  <si>
    <t>Narzędzie 26</t>
  </si>
  <si>
    <t>Regionalny Program Operacyjny Województwa Pomorskiego na lata 2014 – 2020</t>
  </si>
  <si>
    <t>Zasoby ochrony zdrowia</t>
  </si>
  <si>
    <t>Systemy informatyczne i telemedyczne</t>
  </si>
  <si>
    <t xml:space="preserve"> RPOWP.7.P.1</t>
  </si>
  <si>
    <t>Pomorskie e-Zdrowie</t>
  </si>
  <si>
    <t xml:space="preserve">Projekt został wybrany do dofinansowania </t>
  </si>
  <si>
    <t>39/2016</t>
  </si>
  <si>
    <t>RPOWP.5.K.1</t>
  </si>
  <si>
    <t>Wsparcie realizacji krajowych programów profilaktycznych w kierunku wczesnego wykrywania nowotworu szyjki macicy, piersi i jelita grubego.</t>
  </si>
  <si>
    <t>IV kw. 2016 r.</t>
  </si>
  <si>
    <t>RPOWP.7.K.2</t>
  </si>
  <si>
    <t>III kw 2016 r.</t>
  </si>
  <si>
    <t>RPOWP.5.K.2</t>
  </si>
  <si>
    <t>Regionalny Program Polityki Zdrowotnej dotyczący prewencji cukrzycy typu 2</t>
  </si>
  <si>
    <t>49/2016</t>
  </si>
  <si>
    <t>VIII posiedzenie KS</t>
  </si>
  <si>
    <t>RPOWP.5.P.1</t>
  </si>
  <si>
    <t>RPOWP.7.K.1</t>
  </si>
  <si>
    <t xml:space="preserve"> IV Kw 2016 </t>
  </si>
  <si>
    <t>70/2016</t>
  </si>
  <si>
    <t>RPOWP.5.K.3.</t>
  </si>
  <si>
    <t>Regionalny Program Polityki Zdrowotnej dotyczący rehabilitacji medycznej ułatwiającej powroty do pracy</t>
  </si>
  <si>
    <t xml:space="preserve"> IV kw. 2017 r. </t>
  </si>
  <si>
    <t>85/2016</t>
  </si>
  <si>
    <t>RPOWP.7.P.2.</t>
  </si>
  <si>
    <t>Narzędzie 17</t>
  </si>
  <si>
    <t>Centrum Geriatrii_GUM</t>
  </si>
  <si>
    <t xml:space="preserve"> I kw 2017 r. </t>
  </si>
  <si>
    <t>RPOWP.7.P.3.</t>
  </si>
  <si>
    <t>Centrum Geriatrii_WZR</t>
  </si>
  <si>
    <t>RPOWP.5.K.4.</t>
  </si>
  <si>
    <t>Narzędzie 4</t>
  </si>
  <si>
    <t>Wzmacnianie potencjału zdrowotnego pracowników poprzez zmniejszanie czynników ryzyka dla chorób cywilizacyjnych w środowisku pracy</t>
  </si>
  <si>
    <t>III kw. 2017 r.</t>
  </si>
  <si>
    <t>37/2017/XIII</t>
  </si>
  <si>
    <t>XIII posiedzenie KS</t>
  </si>
  <si>
    <t>III kw 2018</t>
  </si>
  <si>
    <t>IV kw 2018</t>
  </si>
  <si>
    <t>Narzędzie 13, Narzędzie 14, Narzędzie 17</t>
  </si>
  <si>
    <t>RPPM.05.04.02-IZ.00-22-001/17</t>
  </si>
  <si>
    <t>https://www.funduszeeuropejskie.gov.pl/nabory/54-zdrowie-na-rynku-pracy-542-zdrowie-na-rynku-pracy-1/</t>
  </si>
  <si>
    <t>T</t>
  </si>
  <si>
    <t>-</t>
  </si>
  <si>
    <t>RPPM.05.04.02-IZ.00-22-002/17</t>
  </si>
  <si>
    <t>https://www.funduszeeuropejskie.gov.pl/nabory/54-zdrowie-na-rynku-pracy-542-zdrowie-na-rynku-pracy-2/</t>
  </si>
  <si>
    <t>N</t>
  </si>
  <si>
    <t>RPPM.05.04.02-IZ.00-22-003/17</t>
  </si>
  <si>
    <t>https://www.funduszeeuropejskie.gov.pl/nabory/54-zdrowie-na-rynku-pracy-542-zdrowie-na-rynku-pracy-3/</t>
  </si>
  <si>
    <t>RPPM.07.01.02-IZ.00-22-001/16</t>
  </si>
  <si>
    <t>http://www.funduszeeuropejskie.gov.pl/nabory/71-zasoby-ochrony-zdrowia-712-zasoby-ochrony-zdrowia/</t>
  </si>
  <si>
    <t>NIE DOTYCZY</t>
  </si>
  <si>
    <t>RPPM.07.02.00-IZ.00-22-002/16</t>
  </si>
  <si>
    <t>http://www.funduszeeuropejskie.gov.pl/nabory/72-systemy-informatyczne-i-telemedyczne/</t>
  </si>
  <si>
    <t>RPPM.07.01.01-22-0001/17</t>
  </si>
  <si>
    <t>nd</t>
  </si>
  <si>
    <t>RPOWP.7.P.1</t>
  </si>
  <si>
    <t>POMORSKIE CENTRUM REUMATOLOGICZNE IM. DR JADWIGI TITZ-KOSKO W SOPOCIE SP. Z O.O.</t>
  </si>
  <si>
    <t>Utworzenie Centrum Opieki Geriatrycznej w Pomorskim Centrum Reumatologicznym im. dr Jadwigi Titz-Kosko w Sopocie Sp. z o.o.</t>
  </si>
  <si>
    <t>RPPM.07.01.01-22-0002/17</t>
  </si>
  <si>
    <t>GDAŃSKI UNIWERSYTET MEDYCZNY</t>
  </si>
  <si>
    <t>Centrum Geriatrii w Gdańsku</t>
  </si>
  <si>
    <t>RPPM.07.02.00-22-0001/15</t>
  </si>
  <si>
    <t xml:space="preserve">nd </t>
  </si>
  <si>
    <t>SAMORZĄD WOJEWÓDZTWA POMORSKIEGO</t>
  </si>
  <si>
    <t>https://www.funduszeeuropejskie.gov.pl/nabory/54-zdrowie-na-rynku-pracy-542-zdrowie-na-rynku-pracy-4/#Niezbędne dokumenty</t>
  </si>
  <si>
    <t>https://www.funduszeeuropejskie.gov.pl/nabory/54-zdrowie-na-rynku-pracy-542-zdrowie-na-rynku-pracy-5/</t>
  </si>
  <si>
    <t>RPPM.05.04.02-IZ.00-22-001/18</t>
  </si>
  <si>
    <t>RPPM.05.04.02-IZ.00-22-002/18</t>
  </si>
  <si>
    <t>Nazwa Programu:</t>
  </si>
  <si>
    <t>Tabela 1: Alokacja w ramach  Regionalnego Programu Operacyjnego Województwa Pomorskiego na lata 2014 - 2020 przeznaczona na obszar zdrowie</t>
  </si>
  <si>
    <t>Kwoty należy podać razem z rezerwą wykonania</t>
  </si>
  <si>
    <t>Wsparcie UE [euro]</t>
  </si>
  <si>
    <t>Krajowe środki publiczne [euro]</t>
  </si>
  <si>
    <t>Krajowe środki prywatne [euro]</t>
  </si>
  <si>
    <t>Miejsce na komentarz (m.in. w zakresie ewentualnych zmian alokacji przy okazji zmian w RPO itp.)</t>
  </si>
  <si>
    <t>9 = [10+11+12]</t>
  </si>
  <si>
    <t>14 = [7+8+9+13]</t>
  </si>
  <si>
    <t>Działanie - kod</t>
  </si>
  <si>
    <t>Działanie - nazwa</t>
  </si>
  <si>
    <t>Poddziałanie - kod</t>
  </si>
  <si>
    <t>Poddziałanie - nazwa</t>
  </si>
  <si>
    <t>Kategoria interwencji</t>
  </si>
  <si>
    <t>Nr priorytetu inwestycyjnego</t>
  </si>
  <si>
    <t>Ogółem</t>
  </si>
  <si>
    <t>RPPM.05.04.00</t>
  </si>
  <si>
    <t>Zdrowie na rynku pracy</t>
  </si>
  <si>
    <t>RPPM.05.04.01</t>
  </si>
  <si>
    <t>Zdrowie na rynku pracy -mechanizm ZIT</t>
  </si>
  <si>
    <t>8iv</t>
  </si>
  <si>
    <t>RPPM.05.04.02</t>
  </si>
  <si>
    <t>RPPM.07.01.00</t>
  </si>
  <si>
    <t>RPPM.07.01.01</t>
  </si>
  <si>
    <t>Zasoby ochrony zdrowia – mechanizm ZIT</t>
  </si>
  <si>
    <t>9a</t>
  </si>
  <si>
    <t>RPPM.07.01.02</t>
  </si>
  <si>
    <t>RPPM.07.02.00</t>
  </si>
  <si>
    <t>*** RPPM.07.02.00 - Brak poddziałania ***</t>
  </si>
  <si>
    <t>2c</t>
  </si>
  <si>
    <t>Finansowanie ogółem [euro] 
Zgodnie z planami IP/IZ środki dedykowane wyłącznie obszarowi zdrowie 
- finansowanie ogółem [euro]</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</si>
  <si>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</si>
  <si>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</si>
  <si>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</si>
  <si>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</si>
  <si>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Zgodnie z planami IP/IZ środki dedykowane wyłącznie obszarowi zdrowie 
- inne [euro]</t>
  </si>
  <si>
    <t>053</t>
  </si>
  <si>
    <t>081</t>
  </si>
  <si>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</si>
  <si>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</si>
  <si>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</si>
  <si>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Tabela 3. Wykaz naborów konkursowych realizowanych w ramach RPO dotyczących obszaru zdrowia</t>
  </si>
  <si>
    <t>Tabela 4. Wykaz projektów pozakonkursowych realizowanych w ramach RPO dotyczących obszaru zdrowia.</t>
  </si>
  <si>
    <t>RPPM.05.04.01-22-0001/18</t>
  </si>
  <si>
    <t>GMINA MIASTA GDAŃSK</t>
  </si>
  <si>
    <t>Gdański Program Profilaktyki Cukrzycy - program polityki zdrowotnej dotyczącej prewencji cukrzycy typu 2 u osób w wieku aktywności zawodowej na terenie Miasta Gdańska i Gminy Stegna</t>
  </si>
  <si>
    <t>RPPM.05.04.01-22-0002/18</t>
  </si>
  <si>
    <t>GMINA MIASTA SOPOTU</t>
  </si>
  <si>
    <t>Program profilaktyki cukrzycy typu 2 na terenie Gminy Miasta Sopotu</t>
  </si>
  <si>
    <t>RPPM.05.04.01-22-0003/18</t>
  </si>
  <si>
    <t>POWIAT TCZEWSKI</t>
  </si>
  <si>
    <t>"STOP CUKRZYCY - program profilaktyki cukrzycy typu 2 na terenie powiatu tczewskiego"</t>
  </si>
  <si>
    <t>RPPM.05.04.01-22-0004/18</t>
  </si>
  <si>
    <t>POWIAT KARTUSKI</t>
  </si>
  <si>
    <t>Program profilaktyki cukrzycy typu 2 w Powiecie Kartuskim</t>
  </si>
  <si>
    <t>RPPM.05.04.01-22-0005/18</t>
  </si>
  <si>
    <t>POWIAT GDAŃSKI Z SIEDZIBA W PRUSZCZU GDAŃSKIM</t>
  </si>
  <si>
    <t>Program profilaktyki cukrzycy typu 2 na terenie Powiatu Gdańskiego</t>
  </si>
  <si>
    <t>RPPM.05.04.01-22-0006/18</t>
  </si>
  <si>
    <t>GMINA MIASTA GDYNI</t>
  </si>
  <si>
    <t>Program profilaktyki cukrzycy typu 2 na terenie powiatów : gdyńskiego, wejherowskiego i puckiego</t>
  </si>
  <si>
    <t>całkowita wartość projektu</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</si>
  <si>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</si>
  <si>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</si>
  <si>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</si>
  <si>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</si>
  <si>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</si>
  <si>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</si>
  <si>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</si>
  <si>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</si>
  <si>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</si>
  <si>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</si>
  <si>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</si>
  <si>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</si>
  <si>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</si>
  <si>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</si>
  <si>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</si>
  <si>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</si>
  <si>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</si>
  <si>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</si>
  <si>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</si>
  <si>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</si>
  <si>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</si>
  <si>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</si>
  <si>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</si>
  <si>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</si>
  <si>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</si>
  <si>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</si>
  <si>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</si>
  <si>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Pomorskie</t>
  </si>
  <si>
    <t>projekt pozakonkursowy</t>
  </si>
  <si>
    <t>Tak</t>
  </si>
  <si>
    <t>RPO WP.7.P.2</t>
  </si>
  <si>
    <t>Gdański Uniwersytet Medyczny</t>
  </si>
  <si>
    <t>Gdańsk</t>
  </si>
  <si>
    <t>Rozszerzenie projektu pozakonkursowego aktualnie realizowanego ze środków RPO o wsparcie 3 podmiotów na rzecz walki z COVID-19</t>
  </si>
  <si>
    <t>Uniwersyteckie Centrum Medycyny Morskiej i Tropikalnej w Gdyni</t>
  </si>
  <si>
    <t>Gdynia</t>
  </si>
  <si>
    <t>zakup aparatury medycznej, roboty budowlane, zakup masek, kombinzonów, fartuchów, rękawic</t>
  </si>
  <si>
    <t>Nie</t>
  </si>
  <si>
    <t>rezygnacja z zakupu aparatu TK</t>
  </si>
  <si>
    <t>7 Szpital Marynarki Wojennej Samodzielny Publiczny Zakład Opieki Zdrowotnej im. Kontradmirała Profesora Wiesława Łasińskiego w Gdańsku</t>
  </si>
  <si>
    <t>roboty budowlane, zakup aparatyry medycznej, diagnostycznej, sprzętu medycznego, lekarstw, odczynników, materiałów medycznych, środków do dezynfekcji, zakup środków ochrony indywidualnej, zakup tymczasowych obiektów kubaturowych związanych z leczeniem i diagnostyką</t>
  </si>
  <si>
    <t>Wojewódzka Stacja Sanitarno-Epidemiologiczna w Gdańsku</t>
  </si>
  <si>
    <t xml:space="preserve">zakup aparatury diagnostycznej, zakup lekarstw,  odczynników, materiałów medycznych, zakup środków do dezynfekcji, zakup środków ochrony indywidualnej, zakup systemów e-zdrowia, w tym systemów telemedycyny i teleopieki, </t>
  </si>
  <si>
    <t>konkurs</t>
  </si>
  <si>
    <t>RPO WP.7.K.1</t>
  </si>
  <si>
    <t xml:space="preserve">Szpitale Pomorskie Sp. z o. o. </t>
  </si>
  <si>
    <t>Gdynia/Wejherowo/Gdańsk</t>
  </si>
  <si>
    <t>roboty budowlane, zakup sprzętu i aparatury, testy, środki ochrony, dezynfekcja, IT</t>
  </si>
  <si>
    <t>rozszerzenie projektu konkursowego w ramach Osi 7 Zdrowie, Działanie 7.1 Zasoby ochrony zdrowia RPO</t>
  </si>
  <si>
    <t>Copernicus Podmiot Leczniczy Sp. z o. o. z Gdańska</t>
  </si>
  <si>
    <t xml:space="preserve">rozszerzenie projektu konkursowego w ramach Osi 7 Zdrowie, Działanie 7.1 Zasoby ochrony zdrowia RPO. </t>
  </si>
  <si>
    <t>Szpital Dziecięcy Polanki im. M. Płażyńskiego Sp. z o. o. w Gdańsku</t>
  </si>
  <si>
    <t>Wojewódzki Szpital Psychiatryczny im. Prof.. T. Bilikiewicza w Gdańsku</t>
  </si>
  <si>
    <t>Wojewódzki Ośrdoek Terapii Uzależnień w Gdańsku</t>
  </si>
  <si>
    <t>Przemysłowy Zespół Opieki Zdrowotnej Sp. z o. o. w Gańsku</t>
  </si>
  <si>
    <t>Stacja Pogotowia Ratunkowego w Gdańsku</t>
  </si>
  <si>
    <t>Samodzielne Publiczne Pogotowie Ratunkowe w Pruszczu Gdańskim</t>
  </si>
  <si>
    <t>Pruszcz Gdański</t>
  </si>
  <si>
    <t>Regionalne Centrum Krwiodawstwa i Krwiolecznictwa w
Gdańsku SPZOZ</t>
  </si>
  <si>
    <t xml:space="preserve">Szpital Specjalistyczny w Kościerzynie Sp. z o. o. </t>
  </si>
  <si>
    <t xml:space="preserve">Kościerzyna </t>
  </si>
  <si>
    <t>rozszerzenie projektu konkursowego w ramach Osi 7 Zdrowie, Działanie 7.1 Zasoby ochrony zdrowia RPO.</t>
  </si>
  <si>
    <t>Wojewódzki Szpital Specjalistyczny im. J. Korczaka w Słupsku Sp. z o. o.</t>
  </si>
  <si>
    <t>Słupsk</t>
  </si>
  <si>
    <t>Centrum Zdrowia Psychicznego w Słupsku</t>
  </si>
  <si>
    <t>Stacja Pogotowia Ratunkowego w Słupsku</t>
  </si>
  <si>
    <t>RPO WP.7.P.3</t>
  </si>
  <si>
    <t xml:space="preserve">Pomorskie Centrum Reumatologiczne im. Dr. J. Titz-Kosko w Sopocie Sp. Z o. o. </t>
  </si>
  <si>
    <t>Sopot</t>
  </si>
  <si>
    <t>Samodzielny Publiczny Zespół Zakładów Opieki Zdrowotnej Miejska Stacja Pogotowia Ratunkowego z Przychodnią w Sopocie</t>
  </si>
  <si>
    <t>rozszerzenie projektu pozakonkursowego w ramach Osi 7 Zdrowie, Działanie 7.1 Zasoby ochrony zdrowia RPO</t>
  </si>
  <si>
    <t xml:space="preserve">Powiatowe Centrum Zdrowia Sp. Z o. o. </t>
  </si>
  <si>
    <t>Malbork, Nowy Dwór Gdański</t>
  </si>
  <si>
    <t>EMC Szpitale Szpital Zdrowie w Kwidzynie</t>
  </si>
  <si>
    <t xml:space="preserve">Kwidzyn </t>
  </si>
  <si>
    <t>Zdrowie Ratownictwo Medyczne Sp. z o. o w Kwidzynie</t>
  </si>
  <si>
    <t>Kwidzyn</t>
  </si>
  <si>
    <t xml:space="preserve">Szpitale Polskie S.A - Szpital Polski w Sztumie </t>
  </si>
  <si>
    <t>Sztum</t>
  </si>
  <si>
    <t>Karetki Sztumskie Sp. z o. o.</t>
  </si>
  <si>
    <t>Powiat Starogardzki</t>
  </si>
  <si>
    <t>Starogard Gdański</t>
  </si>
  <si>
    <t>Szpitale Tczewskie S.A.</t>
  </si>
  <si>
    <t>Tczew</t>
  </si>
  <si>
    <t xml:space="preserve">Kociewskie Centrum Zdrowia Sp. z o. o. </t>
  </si>
  <si>
    <t>Samodzielny Publiczny Specjalistyczny Zakład Opieki Zdrowotnej w Lęborku</t>
  </si>
  <si>
    <t>Lębork</t>
  </si>
  <si>
    <t>Powiatowe Centrum Zdrowia Sp. Zz o. o. w Kartuzach</t>
  </si>
  <si>
    <t xml:space="preserve">Kartuzy </t>
  </si>
  <si>
    <t xml:space="preserve">Szpital Pucki Sp. z o. o. </t>
  </si>
  <si>
    <t>Puck</t>
  </si>
  <si>
    <t>Szpital Powiatu Bytowskiego Sp. z o. o.</t>
  </si>
  <si>
    <t>Bytów</t>
  </si>
  <si>
    <t xml:space="preserve">Szpital Specjalistyczny w Prabutach Sp. z o. o. </t>
  </si>
  <si>
    <t>Prabuty</t>
  </si>
  <si>
    <t>Szpital dla Nerwowo i Psychicznie Chorych im. St. Kryzana w Starogardzie Gdańskim</t>
  </si>
  <si>
    <t>Szpital Specjalistyczny im. J.K. Łukowicza w Chojnicach</t>
  </si>
  <si>
    <t>Chojnice</t>
  </si>
  <si>
    <t xml:space="preserve">Gdynia </t>
  </si>
  <si>
    <t>Samodzielny Publiczny Zakład Opieki Zdrowotnej Miejska Stacja Pogotowia Ratunkowego w Gdyni</t>
  </si>
  <si>
    <t>Powiat Człuchowski</t>
  </si>
  <si>
    <t>Człuchów</t>
  </si>
  <si>
    <t>Szpital Powiatowy w Człuchowie</t>
  </si>
  <si>
    <t xml:space="preserve">Szpital Miejski w Miastku Sp. z o. o. </t>
  </si>
  <si>
    <t>Miastko</t>
  </si>
  <si>
    <t>roboty budowlane, zakup sprzętu i aparatury, testy diagnostyczne, zakup środków ochrony indywidualnej oraz materiałów do dezynfekcji</t>
  </si>
  <si>
    <t xml:space="preserve">roboty budowlane, zakup sprzętu i aparatury, testy, wyposażenie laboratorium, IT, zakup środków ochrony indywdualnej oraz materiałów do dezynfekcji </t>
  </si>
  <si>
    <t xml:space="preserve">roboty budowlane, zakup sprzętu i aparatury, zakup środków ochrony indywdualnej oraz materiałów do dezynfekcji </t>
  </si>
  <si>
    <t xml:space="preserve">roboty budowlane, zakup sprzętu i aparatury, zakup środków ochrony indywidualnej oraz materiałów do dezynfekcji </t>
  </si>
  <si>
    <t xml:space="preserve">zakup sprzętu i aparatury, zakup środków ochrony indywidualnej oraz materiałów do dezynfekcji </t>
  </si>
  <si>
    <t xml:space="preserve">roboty budowlane, zakup sprzętu i aparaturyzakup, środków ochrony indywidualnej oraz materiałów do dezynfekcji </t>
  </si>
  <si>
    <t xml:space="preserve">Tabela 6: Wybrane efekty działań </t>
  </si>
  <si>
    <t>Zakres</t>
  </si>
  <si>
    <t>Liczba</t>
  </si>
  <si>
    <t xml:space="preserve">Liczba utworzonych DDOM </t>
  </si>
  <si>
    <t>Liczba projektów infrastrukturalnych, w ramach których skierowano wsparcie do podstawowej opieki zdrowotnej</t>
  </si>
  <si>
    <t>Wartość umów dla projektów infrastrukturalnych, w ramach których skierowano wsparcie do podstawowej opieki zdrowotnej</t>
  </si>
  <si>
    <t>Liczba projektów infrastrukturalnych, w ramach których skierowano wsparcie do ambulatoryjnej opieki zdrowotnej</t>
  </si>
  <si>
    <t>Wartość umów dla projektów infrastrukturalnych, w ramach których skierowano wsparcie do ambulatoryjnej opieki zdrowotnej</t>
  </si>
  <si>
    <t>Tabela 7: Ewaluacje w ochronie zdrowia</t>
  </si>
  <si>
    <t>Czy w 2020 r. realizowali Państwo ewaluację z zakresu ochrony zdrowia (w całości lub częściowo poświęconej wsparciu ze środków UE ochrony zdrowia)?</t>
  </si>
  <si>
    <t>Jeżeli tak proszę o krótką informację o wynikach ewaluacji</t>
  </si>
  <si>
    <t xml:space="preserve">Tabela 5. Wykaz działań na rzecz COVID-19 na podstawie informacji przekazanych do SKS </t>
  </si>
  <si>
    <t>Regionalny Program Operacyjny Województwa Pomorskiegoo na lata 2014 – 2020</t>
  </si>
  <si>
    <t>8vi</t>
  </si>
  <si>
    <t>projekt nadzywczajny</t>
  </si>
  <si>
    <t>nie dotyczy</t>
  </si>
  <si>
    <t>Województwo Pomorskie</t>
  </si>
  <si>
    <t>Projekt grantowy, skierowany do podmiotów, które na terenie województwa pomorskiego świadczą całodobową opiekę (wsparcie) osobom starszym, przewlekle lub terminalnie chorym, tzn. domów pomocy społecznej, zakładów opiekuńczo-leczniczych, zakładów pielęgnacyjno-opiekuńczych, hospicjów stacjonarnych</t>
  </si>
  <si>
    <t>Pomorskie S.O.S.</t>
  </si>
  <si>
    <t>zakup środków  ochrony indywidualnej dla pracowników domów pomocy społecznej/zakładów opiekuńczo-leczniczych, zakładów pielęgnacyjno-opiekuńczych/hospicjów, zakup środków do dezynfekcji, zakup sprzętu</t>
  </si>
  <si>
    <t xml:space="preserve">Nowy projekt w Osi 5 Zatrudnienie, Działanie 5.4 Zdrowie na rynku pracy.
Projekt w trybie  nadzwyczajnym, mający na celu łagodzenie skutków wystąpienia COVID-19 oraz przeciwdziałanie ich negatywnych konsekwencjom, w szczególności w stosunku do osób znajdujących się grupie szczególnego ryzyka, jakimi są pracownicy zapewniający usługi medyczne, bytowe, opiekuńcze oraz personel gospodarczy podmiotów, które na terenie województwa pomorskiego świadczą całodobową opiekę (wsparcie) osobom starszym, przewlekle lub terminalnie chorym, tzn. domów pomocy społecznej, zakładów opiekuńczo-leczniczych, zakładów pielęgnacyjno-opiekuńczych, hospicjów stacjonarnych. Projekt realizowany jest w formule grantowej. </t>
  </si>
  <si>
    <t>Opera Bałtycka w Gdańsku, Teatr Muzyczny im. Danuty Baduszkowej w Gdyni, Wojewódzka i Miejska Biblioteka Publiczna im. Josepha Conrada Korzeniowskiego w Gdańsku, Muzeum Narodowe w Gdańsku, Muzeum Narodowe w Gdańsku, Polska Filharmonia Bałtycka im. Fryderyka Chopina w Gdańsku, Teatr Wybrzeże w Gdańsku, Pomorski Ośrodek Ruchu Drogowego w Gdańsku, Muzeum Pomorza Środkowego w Słupsku, Muzeum Archeologiczne w Gdańsku, Pedagogiczna Biblioteka Wojewódzka im. Gdańskiej Macierzy Szkolnej w Gdańsku, Pomorski Zespół Parków Krajobrazowych w Słupsku, Muzeum Kaszubski Park Etnograficzny im. Teodory i Izydora Gulgowskich we Wdzydzach Kiszewskich, Pedagogiczna Biblioteka Wojewódzka w Słupsku, Nadbałtyckie Centrum Kultury w Gdańsku, Wojewódzki Ośrodek Ruchu Drogowego w Słupsku, Muzeum Zachodniokaszubskie w Bytowie, Pomorski Ośrodek Adopcyjny w Gdańsku, Bałtycka Galeria Sztuki Współczesnej w Słupsku</t>
  </si>
  <si>
    <t>Gdańsk, Gdynia, Słupsk, Wdzydze Kiszewskie</t>
  </si>
  <si>
    <t>Pomorskie - BEZPIECZNI W PRACY</t>
  </si>
  <si>
    <t>zaopatrzenie samorządowych jednostek organizacyjnych województwa pomorskiego w środki biobójcze oraz sprzęt do dezynfekcji i dekontaminacji pomieszczeń (urządzenia do dekontaminacji oparte na filtrach HEPA/ULPA lub lampach UV-C, produkty biobójcze wraz z zamgławiaczami akumulatorowymi lub ręcznymi oraz bezdotykowe stacje do rąk stojące lub wiszące)</t>
  </si>
  <si>
    <t xml:space="preserve">Nowy projekt w Osi 5 Zatrudnienie, Działanie 5.4 Zdrowie na rynku pracy.
Projekt w trybie nadzwyczajnym, mający na celu łagodzenie skutków wystąpienia COVID-19 - wsparcie i ochronę pracowników jednostek organizacyjnych podległych Samorządowi Województwa Pomorskiego, w tym m.in. instytucji kultury, oświaty, ochrony przyrody, wsparcia rodziny oraz ośrodków ruchu drogowego. </t>
  </si>
  <si>
    <t>NIE</t>
  </si>
  <si>
    <t>Liczba projektów infrastrukturalnych (umów), w ramach których skierowano wsparcie do opieki szpitalnej</t>
  </si>
  <si>
    <t>Wartość umów dla projektów infrastrukturalnych, w ramach których skierowano wsparcie do opieki szpitalnej</t>
  </si>
  <si>
    <r>
      <t xml:space="preserve">Projekty, w których beneficjentem był/ jest </t>
    </r>
    <r>
      <rPr>
        <b/>
        <strike/>
        <sz val="9"/>
        <rFont val="Arial"/>
        <family val="2"/>
        <charset val="238"/>
      </rPr>
      <t>Wsparcie</t>
    </r>
    <r>
      <rPr>
        <b/>
        <sz val="9"/>
        <rFont val="Arial"/>
        <family val="2"/>
        <charset val="238"/>
      </rPr>
      <t xml:space="preserve"> tylko dla POZ / AOS / szpital *</t>
    </r>
  </si>
  <si>
    <t>Projekty kompleksowe (wsparcie POZ / AOS / szpitala jest elementem szerszego projektu)**</t>
  </si>
  <si>
    <t>* oznacza to, że POZ lub AOS lub szpital jest beneficjentem projektu</t>
  </si>
  <si>
    <t>** oznacza to, że POZ lub AOS lub szpital nie muszą być beneficjentem projektu, ale zadania ujmują wsparcie infrastruktrualne dla tego poziomu opieki; należy podać wartość całej umowy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</si>
</sst>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z_ł_-;\-* #,##0.00\ _z_ł_-;_-* &quot;-&quot;??\ _z_ł_-;_-@_-"/>
  </numFmts>
  <fonts count="25"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i/>
      <sz val="9"/>
      <color theme="1"/>
      <name val="Arial"/>
      <family val="2"/>
      <charset val="238"/>
    </font>
    <font>
      <sz val="9"/>
      <name val="Arial"/>
      <family val="2"/>
      <charset val="238"/>
    </font>
    <font>
      <u/>
      <sz val="9"/>
      <name val="Arial"/>
      <family val="2"/>
      <charset val="238"/>
    </font>
    <font>
      <b/>
      <sz val="11"/>
      <color theme="1"/>
      <name val="Calibri"/>
      <family val="2"/>
      <charset val="238"/>
      <scheme val="minor"/>
    </font>
    <font>
      <sz val="10"/>
      <color theme="1"/>
      <name val="Calibri"/>
      <family val="2"/>
      <charset val="238"/>
      <scheme val="minor"/>
    </font>
    <font>
      <sz val="11"/>
      <color theme="1"/>
      <name val="Arial"/>
      <family val="2"/>
      <charset val="238"/>
    </font>
    <font>
      <sz val="10"/>
      <color theme="1"/>
      <name val="Arial"/>
      <family val="2"/>
      <charset val="238"/>
    </font>
    <font>
      <b/>
      <sz val="14"/>
      <color theme="1"/>
      <name val="Calibri"/>
      <family val="2"/>
      <charset val="238"/>
      <scheme val="minor"/>
    </font>
    <font>
      <b/>
      <sz val="10"/>
      <color theme="1"/>
      <name val="Calibri"/>
      <family val="2"/>
      <charset val="238"/>
      <scheme val="minor"/>
    </font>
    <font>
      <sz val="10"/>
      <color theme="6" tint="0.59999389629810485"/>
      <name val="Calibri"/>
      <family val="2"/>
      <charset val="238"/>
      <scheme val="minor"/>
    </font>
    <font>
      <sz val="9"/>
      <color theme="1"/>
      <name val="Calibri"/>
      <family val="2"/>
      <charset val="238"/>
      <scheme val="minor"/>
    </font>
    <font>
      <sz val="10"/>
      <name val="Calibri"/>
      <family val="2"/>
      <charset val="238"/>
      <scheme val="minor"/>
    </font>
    <font>
      <sz val="11"/>
      <name val="Calibri"/>
      <family val="2"/>
      <charset val="238"/>
      <scheme val="minor"/>
    </font>
    <font>
      <b/>
      <sz val="10"/>
      <name val="Calibri"/>
      <family val="2"/>
      <charset val="238"/>
      <scheme val="minor"/>
    </font>
    <font>
      <b/>
      <sz val="9"/>
      <color theme="1"/>
      <name val="Calibri"/>
      <family val="2"/>
      <charset val="238"/>
      <scheme val="minor"/>
    </font>
    <font>
      <b/>
      <i/>
      <sz val="11"/>
      <name val="Calibri"/>
      <family val="2"/>
      <charset val="238"/>
      <scheme val="minor"/>
    </font>
    <font>
      <b/>
      <sz val="9"/>
      <name val="Arial"/>
      <family val="2"/>
      <charset val="238"/>
    </font>
    <font>
      <b/>
      <strike/>
      <sz val="9"/>
      <name val="Arial"/>
      <family val="2"/>
      <charset val="238"/>
    </font>
  </fonts>
  <fills count="7">
    <fill>
      <patternFill patternType="none"/>
    </fill>
    <fill>
      <patternFill patternType="gray125"/>
    </fill>
    <fill>
      <patternFill patternType="solid">
        <fgColor rgb="FFD5D9E2"/>
      </patternFill>
    </fill>
    <fill>
      <patternFill patternType="solid">
        <fgColor rgb="FFFFFFFF"/>
      </patternFill>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s>
  <cellStyleXfs count="3">
    <xf numFmtId="0" fontId="0" fillId="0" borderId="0"/>
    <xf numFmtId="164" fontId="1" fillId="0" borderId="0" applyFont="0" applyFill="0" applyBorder="0" applyAlignment="0" applyProtection="0"/>
    <xf numFmtId="0" fontId="2" fillId="0" borderId="0" applyNumberFormat="0" applyFill="0" applyBorder="0" applyAlignment="0" applyProtection="0"/>
  </cellStyleXfs>
  <cellXfs count="168">
    <xf numFmtId="0" fontId="0" fillId="0" borderId="0" xfId="0"/>
    <xf numFmtId="164" fontId="3" fillId="0" borderId="0" xfId="1" applyFont="1"/>
    <xf numFmtId="0" fontId="3" fillId="0" borderId="0" xfId="0" applyFont="1"/>
    <xf numFmtId="0" fontId="3" fillId="0" borderId="0" xfId="0" applyFont="1" applyAlignment="1">
      <alignment wrapText="1"/>
    </xf>
    <xf numFmtId="0" fontId="4" fillId="0" borderId="0" xfId="0" applyFont="1"/>
    <xf numFmtId="0" fontId="5" fillId="0" borderId="0" xfId="0" applyFont="1"/>
    <xf numFmtId="0" fontId="6" fillId="0" borderId="0" xfId="0" applyFont="1" applyAlignment="1"/>
    <xf numFmtId="0" fontId="3" fillId="2" borderId="1" xfId="0" applyFont="1" applyFill="1" applyBorder="1" applyAlignment="1">
      <alignment horizontal="left" vertical="top" wrapText="1"/>
    </xf>
    <xf numFmtId="0" fontId="3" fillId="0" borderId="0" xfId="0" applyFont="1" applyAlignment="1">
      <alignment horizontal="center" vertical="center" wrapText="1"/>
    </xf>
    <xf numFmtId="0" fontId="7" fillId="0" borderId="0" xfId="0" applyFont="1"/>
    <xf numFmtId="0" fontId="6" fillId="0" borderId="0" xfId="0" applyFont="1"/>
    <xf numFmtId="0" fontId="3" fillId="0" borderId="1" xfId="0" applyFont="1" applyBorder="1" applyAlignment="1">
      <alignment wrapText="1"/>
    </xf>
    <xf numFmtId="0" fontId="8" fillId="0" borderId="1" xfId="0" applyFont="1" applyFill="1" applyBorder="1" applyAlignment="1">
      <alignment horizontal="center" wrapText="1"/>
    </xf>
    <xf numFmtId="0" fontId="9" fillId="0" borderId="1" xfId="2" applyFont="1" applyFill="1" applyBorder="1" applyAlignment="1">
      <alignment wrapText="1"/>
    </xf>
    <xf numFmtId="0" fontId="8" fillId="0" borderId="1" xfId="0" applyFont="1" applyFill="1" applyBorder="1" applyAlignment="1">
      <alignment horizontal="center"/>
    </xf>
    <xf numFmtId="0" fontId="8" fillId="0" borderId="1" xfId="0" quotePrefix="1" applyFont="1" applyFill="1" applyBorder="1" applyAlignment="1">
      <alignment horizontal="center"/>
    </xf>
    <xf numFmtId="0" fontId="8" fillId="4" borderId="1" xfId="0" applyFont="1" applyFill="1" applyBorder="1" applyAlignment="1">
      <alignment horizontal="center" wrapText="1"/>
    </xf>
    <xf numFmtId="0" fontId="8" fillId="0" borderId="2" xfId="0" applyFont="1" applyFill="1" applyBorder="1" applyAlignment="1">
      <alignment horizontal="center" wrapText="1"/>
    </xf>
    <xf numFmtId="0" fontId="9" fillId="0" borderId="2" xfId="2" applyFont="1" applyFill="1" applyBorder="1" applyAlignment="1">
      <alignment wrapText="1"/>
    </xf>
    <xf numFmtId="0" fontId="8" fillId="0" borderId="2" xfId="0" applyFont="1" applyFill="1" applyBorder="1" applyAlignment="1">
      <alignment horizontal="center" vertical="center"/>
    </xf>
    <xf numFmtId="0" fontId="8" fillId="0" borderId="1" xfId="0" applyFont="1" applyFill="1" applyBorder="1" applyAlignment="1">
      <alignment horizontal="center" vertical="center" wrapText="1"/>
    </xf>
    <xf numFmtId="14" fontId="8" fillId="0" borderId="1" xfId="0" applyNumberFormat="1" applyFont="1" applyFill="1" applyBorder="1" applyAlignment="1">
      <alignment horizontal="center" vertical="center"/>
    </xf>
    <xf numFmtId="0" fontId="3" fillId="0" borderId="1" xfId="0" applyFont="1" applyBorder="1" applyAlignment="1">
      <alignment horizontal="left" vertical="top" wrapText="1"/>
    </xf>
    <xf numFmtId="0" fontId="11" fillId="0" borderId="0" xfId="0" applyFont="1"/>
    <xf numFmtId="0" fontId="10" fillId="0" borderId="0" xfId="0" applyFont="1" applyAlignment="1">
      <alignment horizontal="center" vertical="center"/>
    </xf>
    <xf numFmtId="4" fontId="0" fillId="0" borderId="0" xfId="0" applyNumberFormat="1"/>
    <xf numFmtId="0" fontId="12" fillId="0" borderId="0" xfId="0" applyFont="1"/>
    <xf numFmtId="4" fontId="12" fillId="0" borderId="0" xfId="0" applyNumberFormat="1" applyFont="1"/>
    <xf numFmtId="164" fontId="1" fillId="0" borderId="0" xfId="1" applyFont="1"/>
    <xf numFmtId="0" fontId="13" fillId="0" borderId="0" xfId="0" applyFont="1"/>
    <xf numFmtId="0" fontId="3" fillId="0" borderId="1" xfId="0" applyFont="1" applyBorder="1" applyAlignment="1">
      <alignment horizontal="left"/>
    </xf>
    <xf numFmtId="4" fontId="8" fillId="0" borderId="1" xfId="0" applyNumberFormat="1" applyFont="1" applyBorder="1" applyAlignment="1">
      <alignment horizontal="right"/>
    </xf>
    <xf numFmtId="49" fontId="3" fillId="0" borderId="1" xfId="0" applyNumberFormat="1" applyFont="1" applyBorder="1" applyAlignment="1">
      <alignment horizontal="left"/>
    </xf>
    <xf numFmtId="0" fontId="3" fillId="2" borderId="1" xfId="0" applyFont="1" applyFill="1" applyBorder="1" applyAlignment="1">
      <alignment horizontal="center"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0" borderId="1" xfId="0" quotePrefix="1" applyFont="1" applyBorder="1" applyAlignment="1">
      <alignment horizontal="left"/>
    </xf>
    <xf numFmtId="0" fontId="3" fillId="0" borderId="12" xfId="0" applyFont="1" applyBorder="1"/>
    <xf numFmtId="0" fontId="3" fillId="0" borderId="14" xfId="0" applyFont="1" applyBorder="1"/>
    <xf numFmtId="0" fontId="3" fillId="0" borderId="15" xfId="0" applyFont="1" applyBorder="1" applyAlignment="1">
      <alignment wrapText="1"/>
    </xf>
    <xf numFmtId="0" fontId="3" fillId="0" borderId="15" xfId="0" quotePrefix="1" applyFont="1" applyBorder="1" applyAlignment="1">
      <alignment horizontal="left"/>
    </xf>
    <xf numFmtId="0" fontId="6" fillId="2" borderId="17" xfId="0" applyFont="1" applyFill="1" applyBorder="1" applyAlignment="1">
      <alignment horizontal="left" vertical="top" wrapText="1"/>
    </xf>
    <xf numFmtId="0" fontId="8" fillId="0" borderId="13" xfId="0" applyFont="1" applyFill="1" applyBorder="1" applyAlignment="1">
      <alignment horizontal="left" vertical="center" wrapText="1"/>
    </xf>
    <xf numFmtId="0" fontId="3" fillId="0" borderId="12"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8" fillId="0" borderId="16" xfId="0" applyFont="1" applyFill="1" applyBorder="1" applyAlignment="1">
      <alignment horizontal="left" vertical="center" wrapText="1"/>
    </xf>
    <xf numFmtId="4" fontId="3" fillId="0" borderId="1" xfId="1" applyNumberFormat="1" applyFont="1" applyFill="1" applyBorder="1" applyAlignment="1">
      <alignment horizontal="right" vertical="top" wrapText="1"/>
    </xf>
    <xf numFmtId="4" fontId="3" fillId="0" borderId="15" xfId="1" applyNumberFormat="1" applyFont="1" applyFill="1" applyBorder="1" applyAlignment="1">
      <alignment horizontal="right" vertical="top" wrapText="1"/>
    </xf>
    <xf numFmtId="0" fontId="6" fillId="2" borderId="18" xfId="0" applyFont="1" applyFill="1" applyBorder="1" applyAlignment="1">
      <alignment horizontal="left" vertical="top" wrapText="1"/>
    </xf>
    <xf numFmtId="0" fontId="6" fillId="2" borderId="19" xfId="0" applyFont="1" applyFill="1" applyBorder="1" applyAlignment="1">
      <alignment horizontal="left" vertical="top" wrapText="1"/>
    </xf>
    <xf numFmtId="0" fontId="8" fillId="0" borderId="12" xfId="0" applyFont="1" applyFill="1" applyBorder="1" applyAlignment="1">
      <alignment wrapText="1"/>
    </xf>
    <xf numFmtId="0" fontId="8" fillId="0" borderId="10" xfId="0" applyFont="1" applyFill="1" applyBorder="1" applyAlignment="1">
      <alignment wrapText="1"/>
    </xf>
    <xf numFmtId="0" fontId="8" fillId="0" borderId="14" xfId="0" applyFont="1" applyFill="1" applyBorder="1" applyAlignment="1">
      <alignment wrapText="1"/>
    </xf>
    <xf numFmtId="0" fontId="8" fillId="0" borderId="15" xfId="0" applyFont="1" applyFill="1" applyBorder="1" applyAlignment="1">
      <alignment horizontal="center" wrapText="1"/>
    </xf>
    <xf numFmtId="0" fontId="9" fillId="0" borderId="15" xfId="2" applyFont="1" applyFill="1" applyBorder="1" applyAlignment="1">
      <alignment wrapText="1"/>
    </xf>
    <xf numFmtId="4" fontId="8" fillId="0" borderId="15" xfId="0" applyNumberFormat="1" applyFont="1" applyFill="1" applyBorder="1" applyAlignment="1">
      <alignment horizontal="center" vertical="center"/>
    </xf>
    <xf numFmtId="4" fontId="8" fillId="0" borderId="1" xfId="0" applyNumberFormat="1" applyFont="1" applyFill="1" applyBorder="1" applyAlignment="1">
      <alignment horizontal="right"/>
    </xf>
    <xf numFmtId="4" fontId="8" fillId="0" borderId="2" xfId="0" applyNumberFormat="1" applyFont="1" applyFill="1" applyBorder="1" applyAlignment="1">
      <alignment horizontal="right"/>
    </xf>
    <xf numFmtId="4" fontId="8" fillId="0" borderId="0" xfId="0" applyNumberFormat="1" applyFont="1" applyFill="1" applyBorder="1" applyAlignment="1">
      <alignment horizontal="right"/>
    </xf>
    <xf numFmtId="4" fontId="8" fillId="0" borderId="15" xfId="0" applyNumberFormat="1" applyFont="1" applyFill="1" applyBorder="1" applyAlignment="1">
      <alignment horizontal="right"/>
    </xf>
    <xf numFmtId="0" fontId="8" fillId="0" borderId="15" xfId="0" applyFont="1" applyFill="1" applyBorder="1" applyAlignment="1">
      <alignment horizontal="center" vertical="center" wrapText="1"/>
    </xf>
    <xf numFmtId="14" fontId="8" fillId="0" borderId="15" xfId="0" applyNumberFormat="1" applyFont="1" applyFill="1" applyBorder="1" applyAlignment="1">
      <alignment horizontal="center" vertical="center"/>
    </xf>
    <xf numFmtId="4" fontId="8" fillId="3" borderId="15" xfId="0" applyNumberFormat="1" applyFont="1" applyFill="1" applyBorder="1" applyAlignment="1">
      <alignment horizontal="center" vertical="center"/>
    </xf>
    <xf numFmtId="0" fontId="8" fillId="0" borderId="12" xfId="0" applyFont="1" applyFill="1" applyBorder="1" applyAlignment="1">
      <alignment vertical="center" wrapText="1"/>
    </xf>
    <xf numFmtId="0" fontId="8" fillId="0" borderId="14" xfId="0" applyFont="1" applyFill="1" applyBorder="1" applyAlignment="1">
      <alignment vertical="center" wrapText="1"/>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5" xfId="0" applyNumberFormat="1" applyFont="1" applyFill="1" applyBorder="1" applyAlignment="1">
      <alignment horizontal="center"/>
    </xf>
    <xf numFmtId="4" fontId="3" fillId="0" borderId="0" xfId="0" applyNumberFormat="1" applyFont="1"/>
    <xf numFmtId="0" fontId="8" fillId="0" borderId="1" xfId="0" applyFont="1" applyBorder="1" applyAlignment="1">
      <alignment horizontal="left"/>
    </xf>
    <xf numFmtId="0" fontId="8" fillId="0" borderId="13" xfId="0" applyFont="1" applyBorder="1" applyAlignment="1">
      <alignment wrapText="1"/>
    </xf>
    <xf numFmtId="0" fontId="8" fillId="0" borderId="13" xfId="0" applyFont="1" applyBorder="1" applyAlignment="1">
      <alignment horizontal="center" vertical="center" wrapText="1"/>
    </xf>
    <xf numFmtId="0" fontId="8" fillId="0" borderId="13" xfId="0" applyFont="1" applyBorder="1"/>
    <xf numFmtId="0" fontId="8" fillId="0" borderId="15" xfId="0" applyFont="1" applyBorder="1" applyAlignment="1">
      <alignment horizontal="left"/>
    </xf>
    <xf numFmtId="4" fontId="8" fillId="0" borderId="15" xfId="0" applyNumberFormat="1" applyFont="1" applyBorder="1" applyAlignment="1">
      <alignment horizontal="right"/>
    </xf>
    <xf numFmtId="0" fontId="8" fillId="0" borderId="15" xfId="0" applyFont="1" applyBorder="1" applyAlignment="1">
      <alignment horizontal="right"/>
    </xf>
    <xf numFmtId="0" fontId="8" fillId="0" borderId="16" xfId="0" applyFont="1" applyBorder="1"/>
    <xf numFmtId="4" fontId="8" fillId="3" borderId="1" xfId="0" applyNumberFormat="1" applyFont="1" applyFill="1" applyBorder="1" applyAlignment="1">
      <alignment horizontal="center" vertical="center"/>
    </xf>
    <xf numFmtId="0" fontId="8" fillId="0" borderId="1" xfId="0" applyFont="1" applyBorder="1" applyAlignment="1">
      <alignment horizontal="center" vertical="center" wrapText="1"/>
    </xf>
    <xf numFmtId="0" fontId="15" fillId="5" borderId="21"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6" fillId="0" borderId="0" xfId="0" applyFont="1" applyAlignment="1">
      <alignment horizontal="center" vertical="center" wrapText="1"/>
    </xf>
    <xf numFmtId="0" fontId="11" fillId="0" borderId="0" xfId="0" applyFont="1" applyAlignment="1">
      <alignment horizontal="center" vertical="center" wrapText="1"/>
    </xf>
    <xf numFmtId="0" fontId="17" fillId="5" borderId="2"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5" borderId="23" xfId="0" applyFont="1" applyFill="1" applyBorder="1" applyAlignment="1">
      <alignment horizontal="center" vertical="center" wrapText="1"/>
    </xf>
    <xf numFmtId="0" fontId="17" fillId="5" borderId="21"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0" fillId="0" borderId="0" xfId="0" applyAlignment="1">
      <alignment horizontal="left"/>
    </xf>
    <xf numFmtId="0" fontId="11" fillId="0" borderId="0" xfId="0" applyFont="1" applyAlignment="1">
      <alignment horizontal="left"/>
    </xf>
    <xf numFmtId="0" fontId="18" fillId="0" borderId="1"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left" vertical="center"/>
    </xf>
    <xf numFmtId="0" fontId="18" fillId="0" borderId="1" xfId="0" applyFont="1" applyFill="1" applyBorder="1" applyAlignment="1">
      <alignment horizontal="left" vertical="center"/>
    </xf>
    <xf numFmtId="0" fontId="20" fillId="0" borderId="1" xfId="0" applyFont="1" applyFill="1" applyBorder="1" applyAlignment="1">
      <alignment horizontal="left" vertical="center"/>
    </xf>
    <xf numFmtId="0" fontId="18" fillId="0" borderId="24" xfId="0" applyFont="1" applyFill="1" applyBorder="1" applyAlignment="1">
      <alignment horizontal="left" vertical="center"/>
    </xf>
    <xf numFmtId="0" fontId="19" fillId="0" borderId="0" xfId="0" applyFont="1" applyFill="1" applyAlignment="1">
      <alignment horizontal="left" vertical="top"/>
    </xf>
    <xf numFmtId="164" fontId="18" fillId="0" borderId="0" xfId="0" applyNumberFormat="1" applyFont="1" applyFill="1" applyAlignment="1">
      <alignment horizontal="center" vertical="center" wrapText="1"/>
    </xf>
    <xf numFmtId="4" fontId="18" fillId="0" borderId="1" xfId="0" applyNumberFormat="1" applyFont="1" applyFill="1" applyBorder="1" applyAlignment="1">
      <alignment horizontal="right" vertical="center"/>
    </xf>
    <xf numFmtId="0" fontId="18" fillId="0" borderId="21" xfId="0" applyFont="1" applyFill="1" applyBorder="1" applyAlignment="1">
      <alignment horizontal="left" vertical="center" wrapText="1"/>
    </xf>
    <xf numFmtId="0" fontId="21" fillId="0" borderId="0" xfId="0" applyFont="1"/>
    <xf numFmtId="0" fontId="3" fillId="0" borderId="14" xfId="0" applyFont="1" applyBorder="1" applyAlignment="1">
      <alignment wrapText="1"/>
    </xf>
    <xf numFmtId="3" fontId="3" fillId="0" borderId="16" xfId="0" applyNumberFormat="1" applyFont="1" applyBorder="1"/>
    <xf numFmtId="3" fontId="3" fillId="0" borderId="0" xfId="0" applyNumberFormat="1" applyFont="1"/>
    <xf numFmtId="0" fontId="3" fillId="0" borderId="10" xfId="0" applyFont="1" applyBorder="1" applyAlignment="1">
      <alignment wrapText="1"/>
    </xf>
    <xf numFmtId="3" fontId="3" fillId="0" borderId="1" xfId="0" applyNumberFormat="1" applyFont="1" applyBorder="1"/>
    <xf numFmtId="0" fontId="22" fillId="0" borderId="0" xfId="0" applyFont="1" applyAlignment="1">
      <alignment horizontal="left"/>
    </xf>
    <xf numFmtId="0" fontId="18" fillId="0" borderId="1" xfId="0" applyFont="1" applyBorder="1" applyAlignment="1">
      <alignment horizontal="left" vertical="center"/>
    </xf>
    <xf numFmtId="0" fontId="18" fillId="0" borderId="1" xfId="0" applyFont="1" applyBorder="1" applyAlignment="1">
      <alignment horizontal="left" vertical="center" wrapText="1"/>
    </xf>
    <xf numFmtId="0" fontId="18" fillId="4" borderId="1" xfId="0" applyFont="1" applyFill="1" applyBorder="1" applyAlignment="1">
      <alignment horizontal="left" vertical="center" wrapText="1"/>
    </xf>
    <xf numFmtId="4" fontId="8" fillId="0" borderId="13" xfId="0" applyNumberFormat="1" applyFont="1" applyFill="1" applyBorder="1" applyAlignment="1">
      <alignment horizontal="right"/>
    </xf>
    <xf numFmtId="4" fontId="8" fillId="0" borderId="11" xfId="0" applyNumberFormat="1" applyFont="1" applyFill="1" applyBorder="1" applyAlignment="1">
      <alignment horizontal="right"/>
    </xf>
    <xf numFmtId="4" fontId="8" fillId="0" borderId="16" xfId="0" applyNumberFormat="1" applyFont="1" applyFill="1" applyBorder="1" applyAlignment="1">
      <alignment horizontal="right"/>
    </xf>
    <xf numFmtId="0" fontId="8" fillId="0" borderId="0" xfId="0" applyNumberFormat="1" applyFont="1" applyFill="1" applyBorder="1" applyAlignment="1">
      <alignment horizontal="center"/>
    </xf>
    <xf numFmtId="4"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4" fontId="8" fillId="3" borderId="13" xfId="0" applyNumberFormat="1" applyFont="1" applyFill="1" applyBorder="1" applyAlignment="1">
      <alignment horizontal="center" vertical="center"/>
    </xf>
    <xf numFmtId="4" fontId="8" fillId="0" borderId="13" xfId="0" applyNumberFormat="1" applyFont="1" applyFill="1" applyBorder="1" applyAlignment="1">
      <alignment horizontal="center" vertical="center"/>
    </xf>
    <xf numFmtId="0" fontId="8" fillId="0" borderId="15" xfId="0" applyFont="1" applyBorder="1" applyAlignment="1">
      <alignment horizontal="center" vertical="center" wrapText="1"/>
    </xf>
    <xf numFmtId="4" fontId="8" fillId="3" borderId="16" xfId="0" applyNumberFormat="1" applyFont="1" applyFill="1" applyBorder="1" applyAlignment="1">
      <alignment horizontal="center" vertical="center"/>
    </xf>
    <xf numFmtId="4" fontId="20" fillId="6" borderId="1" xfId="0" applyNumberFormat="1" applyFont="1" applyFill="1" applyBorder="1" applyAlignment="1">
      <alignment horizontal="right" vertical="center"/>
    </xf>
    <xf numFmtId="0" fontId="3" fillId="2" borderId="4"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9" xfId="0" applyFont="1" applyFill="1" applyBorder="1" applyAlignment="1">
      <alignment horizontal="center" vertical="top" wrapText="1"/>
    </xf>
    <xf numFmtId="0" fontId="3" fillId="2" borderId="11" xfId="0" applyFont="1" applyFill="1" applyBorder="1" applyAlignment="1">
      <alignment horizontal="center" vertical="top" wrapText="1"/>
    </xf>
    <xf numFmtId="0" fontId="4" fillId="0" borderId="3" xfId="0" applyFont="1" applyBorder="1" applyAlignment="1">
      <alignment horizontal="center"/>
    </xf>
    <xf numFmtId="0" fontId="3" fillId="2" borderId="6"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8" xfId="0" applyFont="1" applyFill="1" applyBorder="1" applyAlignment="1">
      <alignment horizontal="center" vertical="top" wrapText="1"/>
    </xf>
    <xf numFmtId="0" fontId="6" fillId="0" borderId="0" xfId="0" applyFont="1" applyFill="1" applyAlignment="1">
      <alignment horizontal="center"/>
    </xf>
    <xf numFmtId="0" fontId="15" fillId="5" borderId="21"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18" fillId="0" borderId="21" xfId="0" applyFont="1" applyFill="1" applyBorder="1" applyAlignment="1">
      <alignment horizontal="left" vertical="center"/>
    </xf>
    <xf numFmtId="0" fontId="18" fillId="0" borderId="23" xfId="0" applyFont="1" applyFill="1" applyBorder="1" applyAlignment="1">
      <alignment horizontal="left" vertical="center"/>
    </xf>
    <xf numFmtId="0" fontId="18" fillId="0" borderId="2" xfId="0" applyFont="1" applyFill="1" applyBorder="1" applyAlignment="1">
      <alignment horizontal="left" vertical="center"/>
    </xf>
    <xf numFmtId="0" fontId="18" fillId="0" borderId="21"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5" borderId="20"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23" fillId="2" borderId="18"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17" xfId="0" applyFont="1" applyFill="1" applyBorder="1" applyAlignment="1">
      <alignment horizontal="center" vertical="center" wrapText="1"/>
    </xf>
    <xf numFmtId="0" fontId="23" fillId="2" borderId="12"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13" xfId="0" applyFont="1" applyFill="1" applyBorder="1" applyAlignment="1">
      <alignment horizontal="center" vertical="center" wrapText="1"/>
    </xf>
    <xf numFmtId="0" fontId="8" fillId="2" borderId="12" xfId="0" applyFont="1" applyFill="1" applyBorder="1" applyAlignment="1">
      <alignment horizontal="center" vertical="top" wrapText="1"/>
    </xf>
    <xf numFmtId="0" fontId="8" fillId="2" borderId="1" xfId="0" applyFont="1" applyFill="1" applyBorder="1" applyAlignment="1">
      <alignment horizontal="center" vertical="top" wrapText="1"/>
    </xf>
    <xf numFmtId="0" fontId="8" fillId="2" borderId="13" xfId="0" applyFont="1" applyFill="1" applyBorder="1" applyAlignment="1">
      <alignment horizontal="center" vertical="top" wrapText="1"/>
    </xf>
    <xf numFmtId="0" fontId="8" fillId="0" borderId="12" xfId="0" applyFont="1" applyBorder="1" applyAlignment="1">
      <alignment wrapText="1"/>
    </xf>
    <xf numFmtId="4" fontId="8" fillId="0" borderId="1" xfId="0" applyNumberFormat="1" applyFont="1" applyBorder="1"/>
    <xf numFmtId="4" fontId="8" fillId="0" borderId="13" xfId="0" applyNumberFormat="1" applyFont="1" applyBorder="1"/>
    <xf numFmtId="0" fontId="8" fillId="0" borderId="28" xfId="0" applyFont="1" applyBorder="1" applyAlignment="1">
      <alignment wrapText="1"/>
    </xf>
    <xf numFmtId="4" fontId="8" fillId="0" borderId="21" xfId="0" applyNumberFormat="1" applyFont="1" applyBorder="1"/>
    <xf numFmtId="4" fontId="8" fillId="0" borderId="27" xfId="0" applyNumberFormat="1" applyFont="1" applyBorder="1"/>
    <xf numFmtId="0" fontId="8" fillId="0" borderId="14" xfId="0" applyFont="1" applyBorder="1" applyAlignment="1">
      <alignment wrapText="1"/>
    </xf>
    <xf numFmtId="4" fontId="8" fillId="0" borderId="15" xfId="0" applyNumberFormat="1" applyFont="1" applyBorder="1"/>
    <xf numFmtId="4" fontId="8" fillId="0" borderId="16" xfId="0" applyNumberFormat="1" applyFont="1" applyBorder="1"/>
    <xf numFmtId="0" fontId="8" fillId="0" borderId="0" xfId="0" applyFont="1" applyAlignment="1">
      <alignment wrapText="1"/>
    </xf>
  </cellXfs>
  <cellStyles count="3">
    <cellStyle name="Dziesiętny" xfId="1" builtinId="3"/>
    <cellStyle name="Hiperłącze" xfId="2" builtinId="8"/>
    <cellStyle name="Normalny" xfId="0" builtinId="0"/>
  </cellStyles>
  <dxfs count="9">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persons/person.xml><?xml version="1.0" encoding="utf-8"?>
<personList xmlns="http://schemas.microsoft.com/office/spreadsheetml/2018/threadedcomments" xmlns:x="http://schemas.openxmlformats.org/spreadsheetml/2006/main">
  <person displayName="Izdebski Jarosław" id="{0B9CC5F1-1B50-4EDC-83CB-E34E7ABCF19A}" userId="S::j.izdebski@mz.gov.pl::06d052c6-fc0d-4710-908d-59d75cafedd6"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24" dT="2020-08-21T10:29:05.82" personId="{0B9CC5F1-1B50-4EDC-83CB-E34E7ABCF19A}" id="{3BAC4CBA-EFE2-44F3-A27B-97D9B34E0A30}">
    <text>to jest jeden podmiot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funduszeeuropejskie.gov.pl/nabory/54-zdrowie-na-rynku-pracy-542-zdrowie-na-rynku-pracy-1/" TargetMode="External"/><Relationship Id="rId7" Type="http://schemas.openxmlformats.org/officeDocument/2006/relationships/hyperlink" Target="https://www.funduszeeuropejskie.gov.pl/nabory/54-zdrowie-na-rynku-pracy-542-zdrowie-na-rynku-pracy-5/" TargetMode="External"/><Relationship Id="rId2" Type="http://schemas.openxmlformats.org/officeDocument/2006/relationships/hyperlink" Target="http://www.funduszeeuropejskie.gov.pl/nabory/71-zasoby-ochrony-zdrowia-712-zasoby-ochrony-zdrowia/" TargetMode="External"/><Relationship Id="rId1" Type="http://schemas.openxmlformats.org/officeDocument/2006/relationships/hyperlink" Target="http://www.funduszeeuropejskie.gov.pl/nabory/72-systemy-informatyczne-i-telemedyczne/" TargetMode="External"/><Relationship Id="rId6" Type="http://schemas.openxmlformats.org/officeDocument/2006/relationships/hyperlink" Target="https://www.funduszeeuropejskie.gov.pl/nabory/54-zdrowie-na-rynku-pracy-542-zdrowie-na-rynku-pracy-4/" TargetMode="External"/><Relationship Id="rId5" Type="http://schemas.openxmlformats.org/officeDocument/2006/relationships/hyperlink" Target="https://www.funduszeeuropejskie.gov.pl/nabory/54-zdrowie-na-rynku-pracy-542-zdrowie-na-rynku-pracy-3/" TargetMode="External"/><Relationship Id="rId4" Type="http://schemas.openxmlformats.org/officeDocument/2006/relationships/hyperlink" Target="https://www.funduszeeuropejskie.gov.pl/nabory/54-zdrowie-na-rynku-pracy-542-zdrowie-na-rynku-pracy-2/"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1"/>
  <sheetViews>
    <sheetView topLeftCell="D1" zoomScaleNormal="100" zoomScaleSheetLayoutView="100" workbookViewId="0">
      <selection activeCell="O21" sqref="O21"/>
    </sheetView>
  </sheetViews>
  <sheetFormatPr defaultRowHeight="14.5" x14ac:dyDescent="0.35"/>
  <cols>
    <col min="1" max="1" width="19.26953125" customWidth="1"/>
    <col min="2" max="2" width="31.1796875" customWidth="1"/>
    <col min="3" max="3" width="17.54296875" bestFit="1" customWidth="1"/>
    <col min="4" max="4" width="43.7265625" customWidth="1"/>
    <col min="5" max="5" width="9.7265625" customWidth="1"/>
    <col min="6" max="6" width="14.1796875" customWidth="1"/>
    <col min="7" max="8" width="20.7265625" customWidth="1"/>
    <col min="9" max="9" width="16.1796875" customWidth="1"/>
    <col min="10" max="12" width="19.1796875" customWidth="1"/>
    <col min="13" max="13" width="16.1796875" customWidth="1"/>
    <col min="14" max="14" width="20.7265625" customWidth="1"/>
    <col min="15" max="15" width="20.1796875" customWidth="1"/>
    <col min="257" max="257" width="19.26953125" customWidth="1"/>
    <col min="258" max="258" width="37.26953125" customWidth="1"/>
    <col min="259" max="259" width="17.54296875" bestFit="1" customWidth="1"/>
    <col min="260" max="260" width="43.7265625" customWidth="1"/>
    <col min="261" max="261" width="16.7265625" customWidth="1"/>
    <col min="262" max="262" width="15.26953125" customWidth="1"/>
    <col min="263" max="263" width="20.26953125" customWidth="1"/>
    <col min="264" max="264" width="17.26953125" bestFit="1" customWidth="1"/>
    <col min="265" max="265" width="17.26953125" customWidth="1"/>
    <col min="266" max="269" width="21.26953125" customWidth="1"/>
    <col min="270" max="270" width="29.7265625" customWidth="1"/>
    <col min="271" max="271" width="40.26953125" customWidth="1"/>
    <col min="513" max="513" width="19.26953125" customWidth="1"/>
    <col min="514" max="514" width="37.26953125" customWidth="1"/>
    <col min="515" max="515" width="17.54296875" bestFit="1" customWidth="1"/>
    <col min="516" max="516" width="43.7265625" customWidth="1"/>
    <col min="517" max="517" width="16.7265625" customWidth="1"/>
    <col min="518" max="518" width="15.26953125" customWidth="1"/>
    <col min="519" max="519" width="20.26953125" customWidth="1"/>
    <col min="520" max="520" width="17.26953125" bestFit="1" customWidth="1"/>
    <col min="521" max="521" width="17.26953125" customWidth="1"/>
    <col min="522" max="525" width="21.26953125" customWidth="1"/>
    <col min="526" max="526" width="29.7265625" customWidth="1"/>
    <col min="527" max="527" width="40.26953125" customWidth="1"/>
    <col min="769" max="769" width="19.26953125" customWidth="1"/>
    <col min="770" max="770" width="37.26953125" customWidth="1"/>
    <col min="771" max="771" width="17.54296875" bestFit="1" customWidth="1"/>
    <col min="772" max="772" width="43.7265625" customWidth="1"/>
    <col min="773" max="773" width="16.7265625" customWidth="1"/>
    <col min="774" max="774" width="15.26953125" customWidth="1"/>
    <col min="775" max="775" width="20.26953125" customWidth="1"/>
    <col min="776" max="776" width="17.26953125" bestFit="1" customWidth="1"/>
    <col min="777" max="777" width="17.26953125" customWidth="1"/>
    <col min="778" max="781" width="21.26953125" customWidth="1"/>
    <col min="782" max="782" width="29.7265625" customWidth="1"/>
    <col min="783" max="783" width="40.26953125" customWidth="1"/>
    <col min="1025" max="1025" width="19.26953125" customWidth="1"/>
    <col min="1026" max="1026" width="37.26953125" customWidth="1"/>
    <col min="1027" max="1027" width="17.54296875" bestFit="1" customWidth="1"/>
    <col min="1028" max="1028" width="43.7265625" customWidth="1"/>
    <col min="1029" max="1029" width="16.7265625" customWidth="1"/>
    <col min="1030" max="1030" width="15.26953125" customWidth="1"/>
    <col min="1031" max="1031" width="20.26953125" customWidth="1"/>
    <col min="1032" max="1032" width="17.26953125" bestFit="1" customWidth="1"/>
    <col min="1033" max="1033" width="17.26953125" customWidth="1"/>
    <col min="1034" max="1037" width="21.26953125" customWidth="1"/>
    <col min="1038" max="1038" width="29.7265625" customWidth="1"/>
    <col min="1039" max="1039" width="40.26953125" customWidth="1"/>
    <col min="1281" max="1281" width="19.26953125" customWidth="1"/>
    <col min="1282" max="1282" width="37.26953125" customWidth="1"/>
    <col min="1283" max="1283" width="17.54296875" bestFit="1" customWidth="1"/>
    <col min="1284" max="1284" width="43.7265625" customWidth="1"/>
    <col min="1285" max="1285" width="16.7265625" customWidth="1"/>
    <col min="1286" max="1286" width="15.26953125" customWidth="1"/>
    <col min="1287" max="1287" width="20.26953125" customWidth="1"/>
    <col min="1288" max="1288" width="17.26953125" bestFit="1" customWidth="1"/>
    <col min="1289" max="1289" width="17.26953125" customWidth="1"/>
    <col min="1290" max="1293" width="21.26953125" customWidth="1"/>
    <col min="1294" max="1294" width="29.7265625" customWidth="1"/>
    <col min="1295" max="1295" width="40.26953125" customWidth="1"/>
    <col min="1537" max="1537" width="19.26953125" customWidth="1"/>
    <col min="1538" max="1538" width="37.26953125" customWidth="1"/>
    <col min="1539" max="1539" width="17.54296875" bestFit="1" customWidth="1"/>
    <col min="1540" max="1540" width="43.7265625" customWidth="1"/>
    <col min="1541" max="1541" width="16.7265625" customWidth="1"/>
    <col min="1542" max="1542" width="15.26953125" customWidth="1"/>
    <col min="1543" max="1543" width="20.26953125" customWidth="1"/>
    <col min="1544" max="1544" width="17.26953125" bestFit="1" customWidth="1"/>
    <col min="1545" max="1545" width="17.26953125" customWidth="1"/>
    <col min="1546" max="1549" width="21.26953125" customWidth="1"/>
    <col min="1550" max="1550" width="29.7265625" customWidth="1"/>
    <col min="1551" max="1551" width="40.26953125" customWidth="1"/>
    <col min="1793" max="1793" width="19.26953125" customWidth="1"/>
    <col min="1794" max="1794" width="37.26953125" customWidth="1"/>
    <col min="1795" max="1795" width="17.54296875" bestFit="1" customWidth="1"/>
    <col min="1796" max="1796" width="43.7265625" customWidth="1"/>
    <col min="1797" max="1797" width="16.7265625" customWidth="1"/>
    <col min="1798" max="1798" width="15.26953125" customWidth="1"/>
    <col min="1799" max="1799" width="20.26953125" customWidth="1"/>
    <col min="1800" max="1800" width="17.26953125" bestFit="1" customWidth="1"/>
    <col min="1801" max="1801" width="17.26953125" customWidth="1"/>
    <col min="1802" max="1805" width="21.26953125" customWidth="1"/>
    <col min="1806" max="1806" width="29.7265625" customWidth="1"/>
    <col min="1807" max="1807" width="40.26953125" customWidth="1"/>
    <col min="2049" max="2049" width="19.26953125" customWidth="1"/>
    <col min="2050" max="2050" width="37.26953125" customWidth="1"/>
    <col min="2051" max="2051" width="17.54296875" bestFit="1" customWidth="1"/>
    <col min="2052" max="2052" width="43.7265625" customWidth="1"/>
    <col min="2053" max="2053" width="16.7265625" customWidth="1"/>
    <col min="2054" max="2054" width="15.26953125" customWidth="1"/>
    <col min="2055" max="2055" width="20.26953125" customWidth="1"/>
    <col min="2056" max="2056" width="17.26953125" bestFit="1" customWidth="1"/>
    <col min="2057" max="2057" width="17.26953125" customWidth="1"/>
    <col min="2058" max="2061" width="21.26953125" customWidth="1"/>
    <col min="2062" max="2062" width="29.7265625" customWidth="1"/>
    <col min="2063" max="2063" width="40.26953125" customWidth="1"/>
    <col min="2305" max="2305" width="19.26953125" customWidth="1"/>
    <col min="2306" max="2306" width="37.26953125" customWidth="1"/>
    <col min="2307" max="2307" width="17.54296875" bestFit="1" customWidth="1"/>
    <col min="2308" max="2308" width="43.7265625" customWidth="1"/>
    <col min="2309" max="2309" width="16.7265625" customWidth="1"/>
    <col min="2310" max="2310" width="15.26953125" customWidth="1"/>
    <col min="2311" max="2311" width="20.26953125" customWidth="1"/>
    <col min="2312" max="2312" width="17.26953125" bestFit="1" customWidth="1"/>
    <col min="2313" max="2313" width="17.26953125" customWidth="1"/>
    <col min="2314" max="2317" width="21.26953125" customWidth="1"/>
    <col min="2318" max="2318" width="29.7265625" customWidth="1"/>
    <col min="2319" max="2319" width="40.26953125" customWidth="1"/>
    <col min="2561" max="2561" width="19.26953125" customWidth="1"/>
    <col min="2562" max="2562" width="37.26953125" customWidth="1"/>
    <col min="2563" max="2563" width="17.54296875" bestFit="1" customWidth="1"/>
    <col min="2564" max="2564" width="43.7265625" customWidth="1"/>
    <col min="2565" max="2565" width="16.7265625" customWidth="1"/>
    <col min="2566" max="2566" width="15.26953125" customWidth="1"/>
    <col min="2567" max="2567" width="20.26953125" customWidth="1"/>
    <col min="2568" max="2568" width="17.26953125" bestFit="1" customWidth="1"/>
    <col min="2569" max="2569" width="17.26953125" customWidth="1"/>
    <col min="2570" max="2573" width="21.26953125" customWidth="1"/>
    <col min="2574" max="2574" width="29.7265625" customWidth="1"/>
    <col min="2575" max="2575" width="40.26953125" customWidth="1"/>
    <col min="2817" max="2817" width="19.26953125" customWidth="1"/>
    <col min="2818" max="2818" width="37.26953125" customWidth="1"/>
    <col min="2819" max="2819" width="17.54296875" bestFit="1" customWidth="1"/>
    <col min="2820" max="2820" width="43.7265625" customWidth="1"/>
    <col min="2821" max="2821" width="16.7265625" customWidth="1"/>
    <col min="2822" max="2822" width="15.26953125" customWidth="1"/>
    <col min="2823" max="2823" width="20.26953125" customWidth="1"/>
    <col min="2824" max="2824" width="17.26953125" bestFit="1" customWidth="1"/>
    <col min="2825" max="2825" width="17.26953125" customWidth="1"/>
    <col min="2826" max="2829" width="21.26953125" customWidth="1"/>
    <col min="2830" max="2830" width="29.7265625" customWidth="1"/>
    <col min="2831" max="2831" width="40.26953125" customWidth="1"/>
    <col min="3073" max="3073" width="19.26953125" customWidth="1"/>
    <col min="3074" max="3074" width="37.26953125" customWidth="1"/>
    <col min="3075" max="3075" width="17.54296875" bestFit="1" customWidth="1"/>
    <col min="3076" max="3076" width="43.7265625" customWidth="1"/>
    <col min="3077" max="3077" width="16.7265625" customWidth="1"/>
    <col min="3078" max="3078" width="15.26953125" customWidth="1"/>
    <col min="3079" max="3079" width="20.26953125" customWidth="1"/>
    <col min="3080" max="3080" width="17.26953125" bestFit="1" customWidth="1"/>
    <col min="3081" max="3081" width="17.26953125" customWidth="1"/>
    <col min="3082" max="3085" width="21.26953125" customWidth="1"/>
    <col min="3086" max="3086" width="29.7265625" customWidth="1"/>
    <col min="3087" max="3087" width="40.26953125" customWidth="1"/>
    <col min="3329" max="3329" width="19.26953125" customWidth="1"/>
    <col min="3330" max="3330" width="37.26953125" customWidth="1"/>
    <col min="3331" max="3331" width="17.54296875" bestFit="1" customWidth="1"/>
    <col min="3332" max="3332" width="43.7265625" customWidth="1"/>
    <col min="3333" max="3333" width="16.7265625" customWidth="1"/>
    <col min="3334" max="3334" width="15.26953125" customWidth="1"/>
    <col min="3335" max="3335" width="20.26953125" customWidth="1"/>
    <col min="3336" max="3336" width="17.26953125" bestFit="1" customWidth="1"/>
    <col min="3337" max="3337" width="17.26953125" customWidth="1"/>
    <col min="3338" max="3341" width="21.26953125" customWidth="1"/>
    <col min="3342" max="3342" width="29.7265625" customWidth="1"/>
    <col min="3343" max="3343" width="40.26953125" customWidth="1"/>
    <col min="3585" max="3585" width="19.26953125" customWidth="1"/>
    <col min="3586" max="3586" width="37.26953125" customWidth="1"/>
    <col min="3587" max="3587" width="17.54296875" bestFit="1" customWidth="1"/>
    <col min="3588" max="3588" width="43.7265625" customWidth="1"/>
    <col min="3589" max="3589" width="16.7265625" customWidth="1"/>
    <col min="3590" max="3590" width="15.26953125" customWidth="1"/>
    <col min="3591" max="3591" width="20.26953125" customWidth="1"/>
    <col min="3592" max="3592" width="17.26953125" bestFit="1" customWidth="1"/>
    <col min="3593" max="3593" width="17.26953125" customWidth="1"/>
    <col min="3594" max="3597" width="21.26953125" customWidth="1"/>
    <col min="3598" max="3598" width="29.7265625" customWidth="1"/>
    <col min="3599" max="3599" width="40.26953125" customWidth="1"/>
    <col min="3841" max="3841" width="19.26953125" customWidth="1"/>
    <col min="3842" max="3842" width="37.26953125" customWidth="1"/>
    <col min="3843" max="3843" width="17.54296875" bestFit="1" customWidth="1"/>
    <col min="3844" max="3844" width="43.7265625" customWidth="1"/>
    <col min="3845" max="3845" width="16.7265625" customWidth="1"/>
    <col min="3846" max="3846" width="15.26953125" customWidth="1"/>
    <col min="3847" max="3847" width="20.26953125" customWidth="1"/>
    <col min="3848" max="3848" width="17.26953125" bestFit="1" customWidth="1"/>
    <col min="3849" max="3849" width="17.26953125" customWidth="1"/>
    <col min="3850" max="3853" width="21.26953125" customWidth="1"/>
    <col min="3854" max="3854" width="29.7265625" customWidth="1"/>
    <col min="3855" max="3855" width="40.26953125" customWidth="1"/>
    <col min="4097" max="4097" width="19.26953125" customWidth="1"/>
    <col min="4098" max="4098" width="37.26953125" customWidth="1"/>
    <col min="4099" max="4099" width="17.54296875" bestFit="1" customWidth="1"/>
    <col min="4100" max="4100" width="43.7265625" customWidth="1"/>
    <col min="4101" max="4101" width="16.7265625" customWidth="1"/>
    <col min="4102" max="4102" width="15.26953125" customWidth="1"/>
    <col min="4103" max="4103" width="20.26953125" customWidth="1"/>
    <col min="4104" max="4104" width="17.26953125" bestFit="1" customWidth="1"/>
    <col min="4105" max="4105" width="17.26953125" customWidth="1"/>
    <col min="4106" max="4109" width="21.26953125" customWidth="1"/>
    <col min="4110" max="4110" width="29.7265625" customWidth="1"/>
    <col min="4111" max="4111" width="40.26953125" customWidth="1"/>
    <col min="4353" max="4353" width="19.26953125" customWidth="1"/>
    <col min="4354" max="4354" width="37.26953125" customWidth="1"/>
    <col min="4355" max="4355" width="17.54296875" bestFit="1" customWidth="1"/>
    <col min="4356" max="4356" width="43.7265625" customWidth="1"/>
    <col min="4357" max="4357" width="16.7265625" customWidth="1"/>
    <col min="4358" max="4358" width="15.26953125" customWidth="1"/>
    <col min="4359" max="4359" width="20.26953125" customWidth="1"/>
    <col min="4360" max="4360" width="17.26953125" bestFit="1" customWidth="1"/>
    <col min="4361" max="4361" width="17.26953125" customWidth="1"/>
    <col min="4362" max="4365" width="21.26953125" customWidth="1"/>
    <col min="4366" max="4366" width="29.7265625" customWidth="1"/>
    <col min="4367" max="4367" width="40.26953125" customWidth="1"/>
    <col min="4609" max="4609" width="19.26953125" customWidth="1"/>
    <col min="4610" max="4610" width="37.26953125" customWidth="1"/>
    <col min="4611" max="4611" width="17.54296875" bestFit="1" customWidth="1"/>
    <col min="4612" max="4612" width="43.7265625" customWidth="1"/>
    <col min="4613" max="4613" width="16.7265625" customWidth="1"/>
    <col min="4614" max="4614" width="15.26953125" customWidth="1"/>
    <col min="4615" max="4615" width="20.26953125" customWidth="1"/>
    <col min="4616" max="4616" width="17.26953125" bestFit="1" customWidth="1"/>
    <col min="4617" max="4617" width="17.26953125" customWidth="1"/>
    <col min="4618" max="4621" width="21.26953125" customWidth="1"/>
    <col min="4622" max="4622" width="29.7265625" customWidth="1"/>
    <col min="4623" max="4623" width="40.26953125" customWidth="1"/>
    <col min="4865" max="4865" width="19.26953125" customWidth="1"/>
    <col min="4866" max="4866" width="37.26953125" customWidth="1"/>
    <col min="4867" max="4867" width="17.54296875" bestFit="1" customWidth="1"/>
    <col min="4868" max="4868" width="43.7265625" customWidth="1"/>
    <col min="4869" max="4869" width="16.7265625" customWidth="1"/>
    <col min="4870" max="4870" width="15.26953125" customWidth="1"/>
    <col min="4871" max="4871" width="20.26953125" customWidth="1"/>
    <col min="4872" max="4872" width="17.26953125" bestFit="1" customWidth="1"/>
    <col min="4873" max="4873" width="17.26953125" customWidth="1"/>
    <col min="4874" max="4877" width="21.26953125" customWidth="1"/>
    <col min="4878" max="4878" width="29.7265625" customWidth="1"/>
    <col min="4879" max="4879" width="40.26953125" customWidth="1"/>
    <col min="5121" max="5121" width="19.26953125" customWidth="1"/>
    <col min="5122" max="5122" width="37.26953125" customWidth="1"/>
    <col min="5123" max="5123" width="17.54296875" bestFit="1" customWidth="1"/>
    <col min="5124" max="5124" width="43.7265625" customWidth="1"/>
    <col min="5125" max="5125" width="16.7265625" customWidth="1"/>
    <col min="5126" max="5126" width="15.26953125" customWidth="1"/>
    <col min="5127" max="5127" width="20.26953125" customWidth="1"/>
    <col min="5128" max="5128" width="17.26953125" bestFit="1" customWidth="1"/>
    <col min="5129" max="5129" width="17.26953125" customWidth="1"/>
    <col min="5130" max="5133" width="21.26953125" customWidth="1"/>
    <col min="5134" max="5134" width="29.7265625" customWidth="1"/>
    <col min="5135" max="5135" width="40.26953125" customWidth="1"/>
    <col min="5377" max="5377" width="19.26953125" customWidth="1"/>
    <col min="5378" max="5378" width="37.26953125" customWidth="1"/>
    <col min="5379" max="5379" width="17.54296875" bestFit="1" customWidth="1"/>
    <col min="5380" max="5380" width="43.7265625" customWidth="1"/>
    <col min="5381" max="5381" width="16.7265625" customWidth="1"/>
    <col min="5382" max="5382" width="15.26953125" customWidth="1"/>
    <col min="5383" max="5383" width="20.26953125" customWidth="1"/>
    <col min="5384" max="5384" width="17.26953125" bestFit="1" customWidth="1"/>
    <col min="5385" max="5385" width="17.26953125" customWidth="1"/>
    <col min="5386" max="5389" width="21.26953125" customWidth="1"/>
    <col min="5390" max="5390" width="29.7265625" customWidth="1"/>
    <col min="5391" max="5391" width="40.26953125" customWidth="1"/>
    <col min="5633" max="5633" width="19.26953125" customWidth="1"/>
    <col min="5634" max="5634" width="37.26953125" customWidth="1"/>
    <col min="5635" max="5635" width="17.54296875" bestFit="1" customWidth="1"/>
    <col min="5636" max="5636" width="43.7265625" customWidth="1"/>
    <col min="5637" max="5637" width="16.7265625" customWidth="1"/>
    <col min="5638" max="5638" width="15.26953125" customWidth="1"/>
    <col min="5639" max="5639" width="20.26953125" customWidth="1"/>
    <col min="5640" max="5640" width="17.26953125" bestFit="1" customWidth="1"/>
    <col min="5641" max="5641" width="17.26953125" customWidth="1"/>
    <col min="5642" max="5645" width="21.26953125" customWidth="1"/>
    <col min="5646" max="5646" width="29.7265625" customWidth="1"/>
    <col min="5647" max="5647" width="40.26953125" customWidth="1"/>
    <col min="5889" max="5889" width="19.26953125" customWidth="1"/>
    <col min="5890" max="5890" width="37.26953125" customWidth="1"/>
    <col min="5891" max="5891" width="17.54296875" bestFit="1" customWidth="1"/>
    <col min="5892" max="5892" width="43.7265625" customWidth="1"/>
    <col min="5893" max="5893" width="16.7265625" customWidth="1"/>
    <col min="5894" max="5894" width="15.26953125" customWidth="1"/>
    <col min="5895" max="5895" width="20.26953125" customWidth="1"/>
    <col min="5896" max="5896" width="17.26953125" bestFit="1" customWidth="1"/>
    <col min="5897" max="5897" width="17.26953125" customWidth="1"/>
    <col min="5898" max="5901" width="21.26953125" customWidth="1"/>
    <col min="5902" max="5902" width="29.7265625" customWidth="1"/>
    <col min="5903" max="5903" width="40.26953125" customWidth="1"/>
    <col min="6145" max="6145" width="19.26953125" customWidth="1"/>
    <col min="6146" max="6146" width="37.26953125" customWidth="1"/>
    <col min="6147" max="6147" width="17.54296875" bestFit="1" customWidth="1"/>
    <col min="6148" max="6148" width="43.7265625" customWidth="1"/>
    <col min="6149" max="6149" width="16.7265625" customWidth="1"/>
    <col min="6150" max="6150" width="15.26953125" customWidth="1"/>
    <col min="6151" max="6151" width="20.26953125" customWidth="1"/>
    <col min="6152" max="6152" width="17.26953125" bestFit="1" customWidth="1"/>
    <col min="6153" max="6153" width="17.26953125" customWidth="1"/>
    <col min="6154" max="6157" width="21.26953125" customWidth="1"/>
    <col min="6158" max="6158" width="29.7265625" customWidth="1"/>
    <col min="6159" max="6159" width="40.26953125" customWidth="1"/>
    <col min="6401" max="6401" width="19.26953125" customWidth="1"/>
    <col min="6402" max="6402" width="37.26953125" customWidth="1"/>
    <col min="6403" max="6403" width="17.54296875" bestFit="1" customWidth="1"/>
    <col min="6404" max="6404" width="43.7265625" customWidth="1"/>
    <col min="6405" max="6405" width="16.7265625" customWidth="1"/>
    <col min="6406" max="6406" width="15.26953125" customWidth="1"/>
    <col min="6407" max="6407" width="20.26953125" customWidth="1"/>
    <col min="6408" max="6408" width="17.26953125" bestFit="1" customWidth="1"/>
    <col min="6409" max="6409" width="17.26953125" customWidth="1"/>
    <col min="6410" max="6413" width="21.26953125" customWidth="1"/>
    <col min="6414" max="6414" width="29.7265625" customWidth="1"/>
    <col min="6415" max="6415" width="40.26953125" customWidth="1"/>
    <col min="6657" max="6657" width="19.26953125" customWidth="1"/>
    <col min="6658" max="6658" width="37.26953125" customWidth="1"/>
    <col min="6659" max="6659" width="17.54296875" bestFit="1" customWidth="1"/>
    <col min="6660" max="6660" width="43.7265625" customWidth="1"/>
    <col min="6661" max="6661" width="16.7265625" customWidth="1"/>
    <col min="6662" max="6662" width="15.26953125" customWidth="1"/>
    <col min="6663" max="6663" width="20.26953125" customWidth="1"/>
    <col min="6664" max="6664" width="17.26953125" bestFit="1" customWidth="1"/>
    <col min="6665" max="6665" width="17.26953125" customWidth="1"/>
    <col min="6666" max="6669" width="21.26953125" customWidth="1"/>
    <col min="6670" max="6670" width="29.7265625" customWidth="1"/>
    <col min="6671" max="6671" width="40.26953125" customWidth="1"/>
    <col min="6913" max="6913" width="19.26953125" customWidth="1"/>
    <col min="6914" max="6914" width="37.26953125" customWidth="1"/>
    <col min="6915" max="6915" width="17.54296875" bestFit="1" customWidth="1"/>
    <col min="6916" max="6916" width="43.7265625" customWidth="1"/>
    <col min="6917" max="6917" width="16.7265625" customWidth="1"/>
    <col min="6918" max="6918" width="15.26953125" customWidth="1"/>
    <col min="6919" max="6919" width="20.26953125" customWidth="1"/>
    <col min="6920" max="6920" width="17.26953125" bestFit="1" customWidth="1"/>
    <col min="6921" max="6921" width="17.26953125" customWidth="1"/>
    <col min="6922" max="6925" width="21.26953125" customWidth="1"/>
    <col min="6926" max="6926" width="29.7265625" customWidth="1"/>
    <col min="6927" max="6927" width="40.26953125" customWidth="1"/>
    <col min="7169" max="7169" width="19.26953125" customWidth="1"/>
    <col min="7170" max="7170" width="37.26953125" customWidth="1"/>
    <col min="7171" max="7171" width="17.54296875" bestFit="1" customWidth="1"/>
    <col min="7172" max="7172" width="43.7265625" customWidth="1"/>
    <col min="7173" max="7173" width="16.7265625" customWidth="1"/>
    <col min="7174" max="7174" width="15.26953125" customWidth="1"/>
    <col min="7175" max="7175" width="20.26953125" customWidth="1"/>
    <col min="7176" max="7176" width="17.26953125" bestFit="1" customWidth="1"/>
    <col min="7177" max="7177" width="17.26953125" customWidth="1"/>
    <col min="7178" max="7181" width="21.26953125" customWidth="1"/>
    <col min="7182" max="7182" width="29.7265625" customWidth="1"/>
    <col min="7183" max="7183" width="40.26953125" customWidth="1"/>
    <col min="7425" max="7425" width="19.26953125" customWidth="1"/>
    <col min="7426" max="7426" width="37.26953125" customWidth="1"/>
    <col min="7427" max="7427" width="17.54296875" bestFit="1" customWidth="1"/>
    <col min="7428" max="7428" width="43.7265625" customWidth="1"/>
    <col min="7429" max="7429" width="16.7265625" customWidth="1"/>
    <col min="7430" max="7430" width="15.26953125" customWidth="1"/>
    <col min="7431" max="7431" width="20.26953125" customWidth="1"/>
    <col min="7432" max="7432" width="17.26953125" bestFit="1" customWidth="1"/>
    <col min="7433" max="7433" width="17.26953125" customWidth="1"/>
    <col min="7434" max="7437" width="21.26953125" customWidth="1"/>
    <col min="7438" max="7438" width="29.7265625" customWidth="1"/>
    <col min="7439" max="7439" width="40.26953125" customWidth="1"/>
    <col min="7681" max="7681" width="19.26953125" customWidth="1"/>
    <col min="7682" max="7682" width="37.26953125" customWidth="1"/>
    <col min="7683" max="7683" width="17.54296875" bestFit="1" customWidth="1"/>
    <col min="7684" max="7684" width="43.7265625" customWidth="1"/>
    <col min="7685" max="7685" width="16.7265625" customWidth="1"/>
    <col min="7686" max="7686" width="15.26953125" customWidth="1"/>
    <col min="7687" max="7687" width="20.26953125" customWidth="1"/>
    <col min="7688" max="7688" width="17.26953125" bestFit="1" customWidth="1"/>
    <col min="7689" max="7689" width="17.26953125" customWidth="1"/>
    <col min="7690" max="7693" width="21.26953125" customWidth="1"/>
    <col min="7694" max="7694" width="29.7265625" customWidth="1"/>
    <col min="7695" max="7695" width="40.26953125" customWidth="1"/>
    <col min="7937" max="7937" width="19.26953125" customWidth="1"/>
    <col min="7938" max="7938" width="37.26953125" customWidth="1"/>
    <col min="7939" max="7939" width="17.54296875" bestFit="1" customWidth="1"/>
    <col min="7940" max="7940" width="43.7265625" customWidth="1"/>
    <col min="7941" max="7941" width="16.7265625" customWidth="1"/>
    <col min="7942" max="7942" width="15.26953125" customWidth="1"/>
    <col min="7943" max="7943" width="20.26953125" customWidth="1"/>
    <col min="7944" max="7944" width="17.26953125" bestFit="1" customWidth="1"/>
    <col min="7945" max="7945" width="17.26953125" customWidth="1"/>
    <col min="7946" max="7949" width="21.26953125" customWidth="1"/>
    <col min="7950" max="7950" width="29.7265625" customWidth="1"/>
    <col min="7951" max="7951" width="40.26953125" customWidth="1"/>
    <col min="8193" max="8193" width="19.26953125" customWidth="1"/>
    <col min="8194" max="8194" width="37.26953125" customWidth="1"/>
    <col min="8195" max="8195" width="17.54296875" bestFit="1" customWidth="1"/>
    <col min="8196" max="8196" width="43.7265625" customWidth="1"/>
    <col min="8197" max="8197" width="16.7265625" customWidth="1"/>
    <col min="8198" max="8198" width="15.26953125" customWidth="1"/>
    <col min="8199" max="8199" width="20.26953125" customWidth="1"/>
    <col min="8200" max="8200" width="17.26953125" bestFit="1" customWidth="1"/>
    <col min="8201" max="8201" width="17.26953125" customWidth="1"/>
    <col min="8202" max="8205" width="21.26953125" customWidth="1"/>
    <col min="8206" max="8206" width="29.7265625" customWidth="1"/>
    <col min="8207" max="8207" width="40.26953125" customWidth="1"/>
    <col min="8449" max="8449" width="19.26953125" customWidth="1"/>
    <col min="8450" max="8450" width="37.26953125" customWidth="1"/>
    <col min="8451" max="8451" width="17.54296875" bestFit="1" customWidth="1"/>
    <col min="8452" max="8452" width="43.7265625" customWidth="1"/>
    <col min="8453" max="8453" width="16.7265625" customWidth="1"/>
    <col min="8454" max="8454" width="15.26953125" customWidth="1"/>
    <col min="8455" max="8455" width="20.26953125" customWidth="1"/>
    <col min="8456" max="8456" width="17.26953125" bestFit="1" customWidth="1"/>
    <col min="8457" max="8457" width="17.26953125" customWidth="1"/>
    <col min="8458" max="8461" width="21.26953125" customWidth="1"/>
    <col min="8462" max="8462" width="29.7265625" customWidth="1"/>
    <col min="8463" max="8463" width="40.26953125" customWidth="1"/>
    <col min="8705" max="8705" width="19.26953125" customWidth="1"/>
    <col min="8706" max="8706" width="37.26953125" customWidth="1"/>
    <col min="8707" max="8707" width="17.54296875" bestFit="1" customWidth="1"/>
    <col min="8708" max="8708" width="43.7265625" customWidth="1"/>
    <col min="8709" max="8709" width="16.7265625" customWidth="1"/>
    <col min="8710" max="8710" width="15.26953125" customWidth="1"/>
    <col min="8711" max="8711" width="20.26953125" customWidth="1"/>
    <col min="8712" max="8712" width="17.26953125" bestFit="1" customWidth="1"/>
    <col min="8713" max="8713" width="17.26953125" customWidth="1"/>
    <col min="8714" max="8717" width="21.26953125" customWidth="1"/>
    <col min="8718" max="8718" width="29.7265625" customWidth="1"/>
    <col min="8719" max="8719" width="40.26953125" customWidth="1"/>
    <col min="8961" max="8961" width="19.26953125" customWidth="1"/>
    <col min="8962" max="8962" width="37.26953125" customWidth="1"/>
    <col min="8963" max="8963" width="17.54296875" bestFit="1" customWidth="1"/>
    <col min="8964" max="8964" width="43.7265625" customWidth="1"/>
    <col min="8965" max="8965" width="16.7265625" customWidth="1"/>
    <col min="8966" max="8966" width="15.26953125" customWidth="1"/>
    <col min="8967" max="8967" width="20.26953125" customWidth="1"/>
    <col min="8968" max="8968" width="17.26953125" bestFit="1" customWidth="1"/>
    <col min="8969" max="8969" width="17.26953125" customWidth="1"/>
    <col min="8970" max="8973" width="21.26953125" customWidth="1"/>
    <col min="8974" max="8974" width="29.7265625" customWidth="1"/>
    <col min="8975" max="8975" width="40.26953125" customWidth="1"/>
    <col min="9217" max="9217" width="19.26953125" customWidth="1"/>
    <col min="9218" max="9218" width="37.26953125" customWidth="1"/>
    <col min="9219" max="9219" width="17.54296875" bestFit="1" customWidth="1"/>
    <col min="9220" max="9220" width="43.7265625" customWidth="1"/>
    <col min="9221" max="9221" width="16.7265625" customWidth="1"/>
    <col min="9222" max="9222" width="15.26953125" customWidth="1"/>
    <col min="9223" max="9223" width="20.26953125" customWidth="1"/>
    <col min="9224" max="9224" width="17.26953125" bestFit="1" customWidth="1"/>
    <col min="9225" max="9225" width="17.26953125" customWidth="1"/>
    <col min="9226" max="9229" width="21.26953125" customWidth="1"/>
    <col min="9230" max="9230" width="29.7265625" customWidth="1"/>
    <col min="9231" max="9231" width="40.26953125" customWidth="1"/>
    <col min="9473" max="9473" width="19.26953125" customWidth="1"/>
    <col min="9474" max="9474" width="37.26953125" customWidth="1"/>
    <col min="9475" max="9475" width="17.54296875" bestFit="1" customWidth="1"/>
    <col min="9476" max="9476" width="43.7265625" customWidth="1"/>
    <col min="9477" max="9477" width="16.7265625" customWidth="1"/>
    <col min="9478" max="9478" width="15.26953125" customWidth="1"/>
    <col min="9479" max="9479" width="20.26953125" customWidth="1"/>
    <col min="9480" max="9480" width="17.26953125" bestFit="1" customWidth="1"/>
    <col min="9481" max="9481" width="17.26953125" customWidth="1"/>
    <col min="9482" max="9485" width="21.26953125" customWidth="1"/>
    <col min="9486" max="9486" width="29.7265625" customWidth="1"/>
    <col min="9487" max="9487" width="40.26953125" customWidth="1"/>
    <col min="9729" max="9729" width="19.26953125" customWidth="1"/>
    <col min="9730" max="9730" width="37.26953125" customWidth="1"/>
    <col min="9731" max="9731" width="17.54296875" bestFit="1" customWidth="1"/>
    <col min="9732" max="9732" width="43.7265625" customWidth="1"/>
    <col min="9733" max="9733" width="16.7265625" customWidth="1"/>
    <col min="9734" max="9734" width="15.26953125" customWidth="1"/>
    <col min="9735" max="9735" width="20.26953125" customWidth="1"/>
    <col min="9736" max="9736" width="17.26953125" bestFit="1" customWidth="1"/>
    <col min="9737" max="9737" width="17.26953125" customWidth="1"/>
    <col min="9738" max="9741" width="21.26953125" customWidth="1"/>
    <col min="9742" max="9742" width="29.7265625" customWidth="1"/>
    <col min="9743" max="9743" width="40.26953125" customWidth="1"/>
    <col min="9985" max="9985" width="19.26953125" customWidth="1"/>
    <col min="9986" max="9986" width="37.26953125" customWidth="1"/>
    <col min="9987" max="9987" width="17.54296875" bestFit="1" customWidth="1"/>
    <col min="9988" max="9988" width="43.7265625" customWidth="1"/>
    <col min="9989" max="9989" width="16.7265625" customWidth="1"/>
    <col min="9990" max="9990" width="15.26953125" customWidth="1"/>
    <col min="9991" max="9991" width="20.26953125" customWidth="1"/>
    <col min="9992" max="9992" width="17.26953125" bestFit="1" customWidth="1"/>
    <col min="9993" max="9993" width="17.26953125" customWidth="1"/>
    <col min="9994" max="9997" width="21.26953125" customWidth="1"/>
    <col min="9998" max="9998" width="29.7265625" customWidth="1"/>
    <col min="9999" max="9999" width="40.26953125" customWidth="1"/>
    <col min="10241" max="10241" width="19.26953125" customWidth="1"/>
    <col min="10242" max="10242" width="37.26953125" customWidth="1"/>
    <col min="10243" max="10243" width="17.54296875" bestFit="1" customWidth="1"/>
    <col min="10244" max="10244" width="43.7265625" customWidth="1"/>
    <col min="10245" max="10245" width="16.7265625" customWidth="1"/>
    <col min="10246" max="10246" width="15.26953125" customWidth="1"/>
    <col min="10247" max="10247" width="20.26953125" customWidth="1"/>
    <col min="10248" max="10248" width="17.26953125" bestFit="1" customWidth="1"/>
    <col min="10249" max="10249" width="17.26953125" customWidth="1"/>
    <col min="10250" max="10253" width="21.26953125" customWidth="1"/>
    <col min="10254" max="10254" width="29.7265625" customWidth="1"/>
    <col min="10255" max="10255" width="40.26953125" customWidth="1"/>
    <col min="10497" max="10497" width="19.26953125" customWidth="1"/>
    <col min="10498" max="10498" width="37.26953125" customWidth="1"/>
    <col min="10499" max="10499" width="17.54296875" bestFit="1" customWidth="1"/>
    <col min="10500" max="10500" width="43.7265625" customWidth="1"/>
    <col min="10501" max="10501" width="16.7265625" customWidth="1"/>
    <col min="10502" max="10502" width="15.26953125" customWidth="1"/>
    <col min="10503" max="10503" width="20.26953125" customWidth="1"/>
    <col min="10504" max="10504" width="17.26953125" bestFit="1" customWidth="1"/>
    <col min="10505" max="10505" width="17.26953125" customWidth="1"/>
    <col min="10506" max="10509" width="21.26953125" customWidth="1"/>
    <col min="10510" max="10510" width="29.7265625" customWidth="1"/>
    <col min="10511" max="10511" width="40.26953125" customWidth="1"/>
    <col min="10753" max="10753" width="19.26953125" customWidth="1"/>
    <col min="10754" max="10754" width="37.26953125" customWidth="1"/>
    <col min="10755" max="10755" width="17.54296875" bestFit="1" customWidth="1"/>
    <col min="10756" max="10756" width="43.7265625" customWidth="1"/>
    <col min="10757" max="10757" width="16.7265625" customWidth="1"/>
    <col min="10758" max="10758" width="15.26953125" customWidth="1"/>
    <col min="10759" max="10759" width="20.26953125" customWidth="1"/>
    <col min="10760" max="10760" width="17.26953125" bestFit="1" customWidth="1"/>
    <col min="10761" max="10761" width="17.26953125" customWidth="1"/>
    <col min="10762" max="10765" width="21.26953125" customWidth="1"/>
    <col min="10766" max="10766" width="29.7265625" customWidth="1"/>
    <col min="10767" max="10767" width="40.26953125" customWidth="1"/>
    <col min="11009" max="11009" width="19.26953125" customWidth="1"/>
    <col min="11010" max="11010" width="37.26953125" customWidth="1"/>
    <col min="11011" max="11011" width="17.54296875" bestFit="1" customWidth="1"/>
    <col min="11012" max="11012" width="43.7265625" customWidth="1"/>
    <col min="11013" max="11013" width="16.7265625" customWidth="1"/>
    <col min="11014" max="11014" width="15.26953125" customWidth="1"/>
    <col min="11015" max="11015" width="20.26953125" customWidth="1"/>
    <col min="11016" max="11016" width="17.26953125" bestFit="1" customWidth="1"/>
    <col min="11017" max="11017" width="17.26953125" customWidth="1"/>
    <col min="11018" max="11021" width="21.26953125" customWidth="1"/>
    <col min="11022" max="11022" width="29.7265625" customWidth="1"/>
    <col min="11023" max="11023" width="40.26953125" customWidth="1"/>
    <col min="11265" max="11265" width="19.26953125" customWidth="1"/>
    <col min="11266" max="11266" width="37.26953125" customWidth="1"/>
    <col min="11267" max="11267" width="17.54296875" bestFit="1" customWidth="1"/>
    <col min="11268" max="11268" width="43.7265625" customWidth="1"/>
    <col min="11269" max="11269" width="16.7265625" customWidth="1"/>
    <col min="11270" max="11270" width="15.26953125" customWidth="1"/>
    <col min="11271" max="11271" width="20.26953125" customWidth="1"/>
    <col min="11272" max="11272" width="17.26953125" bestFit="1" customWidth="1"/>
    <col min="11273" max="11273" width="17.26953125" customWidth="1"/>
    <col min="11274" max="11277" width="21.26953125" customWidth="1"/>
    <col min="11278" max="11278" width="29.7265625" customWidth="1"/>
    <col min="11279" max="11279" width="40.26953125" customWidth="1"/>
    <col min="11521" max="11521" width="19.26953125" customWidth="1"/>
    <col min="11522" max="11522" width="37.26953125" customWidth="1"/>
    <col min="11523" max="11523" width="17.54296875" bestFit="1" customWidth="1"/>
    <col min="11524" max="11524" width="43.7265625" customWidth="1"/>
    <col min="11525" max="11525" width="16.7265625" customWidth="1"/>
    <col min="11526" max="11526" width="15.26953125" customWidth="1"/>
    <col min="11527" max="11527" width="20.26953125" customWidth="1"/>
    <col min="11528" max="11528" width="17.26953125" bestFit="1" customWidth="1"/>
    <col min="11529" max="11529" width="17.26953125" customWidth="1"/>
    <col min="11530" max="11533" width="21.26953125" customWidth="1"/>
    <col min="11534" max="11534" width="29.7265625" customWidth="1"/>
    <col min="11535" max="11535" width="40.26953125" customWidth="1"/>
    <col min="11777" max="11777" width="19.26953125" customWidth="1"/>
    <col min="11778" max="11778" width="37.26953125" customWidth="1"/>
    <col min="11779" max="11779" width="17.54296875" bestFit="1" customWidth="1"/>
    <col min="11780" max="11780" width="43.7265625" customWidth="1"/>
    <col min="11781" max="11781" width="16.7265625" customWidth="1"/>
    <col min="11782" max="11782" width="15.26953125" customWidth="1"/>
    <col min="11783" max="11783" width="20.26953125" customWidth="1"/>
    <col min="11784" max="11784" width="17.26953125" bestFit="1" customWidth="1"/>
    <col min="11785" max="11785" width="17.26953125" customWidth="1"/>
    <col min="11786" max="11789" width="21.26953125" customWidth="1"/>
    <col min="11790" max="11790" width="29.7265625" customWidth="1"/>
    <col min="11791" max="11791" width="40.26953125" customWidth="1"/>
    <col min="12033" max="12033" width="19.26953125" customWidth="1"/>
    <col min="12034" max="12034" width="37.26953125" customWidth="1"/>
    <col min="12035" max="12035" width="17.54296875" bestFit="1" customWidth="1"/>
    <col min="12036" max="12036" width="43.7265625" customWidth="1"/>
    <col min="12037" max="12037" width="16.7265625" customWidth="1"/>
    <col min="12038" max="12038" width="15.26953125" customWidth="1"/>
    <col min="12039" max="12039" width="20.26953125" customWidth="1"/>
    <col min="12040" max="12040" width="17.26953125" bestFit="1" customWidth="1"/>
    <col min="12041" max="12041" width="17.26953125" customWidth="1"/>
    <col min="12042" max="12045" width="21.26953125" customWidth="1"/>
    <col min="12046" max="12046" width="29.7265625" customWidth="1"/>
    <col min="12047" max="12047" width="40.26953125" customWidth="1"/>
    <col min="12289" max="12289" width="19.26953125" customWidth="1"/>
    <col min="12290" max="12290" width="37.26953125" customWidth="1"/>
    <col min="12291" max="12291" width="17.54296875" bestFit="1" customWidth="1"/>
    <col min="12292" max="12292" width="43.7265625" customWidth="1"/>
    <col min="12293" max="12293" width="16.7265625" customWidth="1"/>
    <col min="12294" max="12294" width="15.26953125" customWidth="1"/>
    <col min="12295" max="12295" width="20.26953125" customWidth="1"/>
    <col min="12296" max="12296" width="17.26953125" bestFit="1" customWidth="1"/>
    <col min="12297" max="12297" width="17.26953125" customWidth="1"/>
    <col min="12298" max="12301" width="21.26953125" customWidth="1"/>
    <col min="12302" max="12302" width="29.7265625" customWidth="1"/>
    <col min="12303" max="12303" width="40.26953125" customWidth="1"/>
    <col min="12545" max="12545" width="19.26953125" customWidth="1"/>
    <col min="12546" max="12546" width="37.26953125" customWidth="1"/>
    <col min="12547" max="12547" width="17.54296875" bestFit="1" customWidth="1"/>
    <col min="12548" max="12548" width="43.7265625" customWidth="1"/>
    <col min="12549" max="12549" width="16.7265625" customWidth="1"/>
    <col min="12550" max="12550" width="15.26953125" customWidth="1"/>
    <col min="12551" max="12551" width="20.26953125" customWidth="1"/>
    <col min="12552" max="12552" width="17.26953125" bestFit="1" customWidth="1"/>
    <col min="12553" max="12553" width="17.26953125" customWidth="1"/>
    <col min="12554" max="12557" width="21.26953125" customWidth="1"/>
    <col min="12558" max="12558" width="29.7265625" customWidth="1"/>
    <col min="12559" max="12559" width="40.26953125" customWidth="1"/>
    <col min="12801" max="12801" width="19.26953125" customWidth="1"/>
    <col min="12802" max="12802" width="37.26953125" customWidth="1"/>
    <col min="12803" max="12803" width="17.54296875" bestFit="1" customWidth="1"/>
    <col min="12804" max="12804" width="43.7265625" customWidth="1"/>
    <col min="12805" max="12805" width="16.7265625" customWidth="1"/>
    <col min="12806" max="12806" width="15.26953125" customWidth="1"/>
    <col min="12807" max="12807" width="20.26953125" customWidth="1"/>
    <col min="12808" max="12808" width="17.26953125" bestFit="1" customWidth="1"/>
    <col min="12809" max="12809" width="17.26953125" customWidth="1"/>
    <col min="12810" max="12813" width="21.26953125" customWidth="1"/>
    <col min="12814" max="12814" width="29.7265625" customWidth="1"/>
    <col min="12815" max="12815" width="40.26953125" customWidth="1"/>
    <col min="13057" max="13057" width="19.26953125" customWidth="1"/>
    <col min="13058" max="13058" width="37.26953125" customWidth="1"/>
    <col min="13059" max="13059" width="17.54296875" bestFit="1" customWidth="1"/>
    <col min="13060" max="13060" width="43.7265625" customWidth="1"/>
    <col min="13061" max="13061" width="16.7265625" customWidth="1"/>
    <col min="13062" max="13062" width="15.26953125" customWidth="1"/>
    <col min="13063" max="13063" width="20.26953125" customWidth="1"/>
    <col min="13064" max="13064" width="17.26953125" bestFit="1" customWidth="1"/>
    <col min="13065" max="13065" width="17.26953125" customWidth="1"/>
    <col min="13066" max="13069" width="21.26953125" customWidth="1"/>
    <col min="13070" max="13070" width="29.7265625" customWidth="1"/>
    <col min="13071" max="13071" width="40.26953125" customWidth="1"/>
    <col min="13313" max="13313" width="19.26953125" customWidth="1"/>
    <col min="13314" max="13314" width="37.26953125" customWidth="1"/>
    <col min="13315" max="13315" width="17.54296875" bestFit="1" customWidth="1"/>
    <col min="13316" max="13316" width="43.7265625" customWidth="1"/>
    <col min="13317" max="13317" width="16.7265625" customWidth="1"/>
    <col min="13318" max="13318" width="15.26953125" customWidth="1"/>
    <col min="13319" max="13319" width="20.26953125" customWidth="1"/>
    <col min="13320" max="13320" width="17.26953125" bestFit="1" customWidth="1"/>
    <col min="13321" max="13321" width="17.26953125" customWidth="1"/>
    <col min="13322" max="13325" width="21.26953125" customWidth="1"/>
    <col min="13326" max="13326" width="29.7265625" customWidth="1"/>
    <col min="13327" max="13327" width="40.26953125" customWidth="1"/>
    <col min="13569" max="13569" width="19.26953125" customWidth="1"/>
    <col min="13570" max="13570" width="37.26953125" customWidth="1"/>
    <col min="13571" max="13571" width="17.54296875" bestFit="1" customWidth="1"/>
    <col min="13572" max="13572" width="43.7265625" customWidth="1"/>
    <col min="13573" max="13573" width="16.7265625" customWidth="1"/>
    <col min="13574" max="13574" width="15.26953125" customWidth="1"/>
    <col min="13575" max="13575" width="20.26953125" customWidth="1"/>
    <col min="13576" max="13576" width="17.26953125" bestFit="1" customWidth="1"/>
    <col min="13577" max="13577" width="17.26953125" customWidth="1"/>
    <col min="13578" max="13581" width="21.26953125" customWidth="1"/>
    <col min="13582" max="13582" width="29.7265625" customWidth="1"/>
    <col min="13583" max="13583" width="40.26953125" customWidth="1"/>
    <col min="13825" max="13825" width="19.26953125" customWidth="1"/>
    <col min="13826" max="13826" width="37.26953125" customWidth="1"/>
    <col min="13827" max="13827" width="17.54296875" bestFit="1" customWidth="1"/>
    <col min="13828" max="13828" width="43.7265625" customWidth="1"/>
    <col min="13829" max="13829" width="16.7265625" customWidth="1"/>
    <col min="13830" max="13830" width="15.26953125" customWidth="1"/>
    <col min="13831" max="13831" width="20.26953125" customWidth="1"/>
    <col min="13832" max="13832" width="17.26953125" bestFit="1" customWidth="1"/>
    <col min="13833" max="13833" width="17.26953125" customWidth="1"/>
    <col min="13834" max="13837" width="21.26953125" customWidth="1"/>
    <col min="13838" max="13838" width="29.7265625" customWidth="1"/>
    <col min="13839" max="13839" width="40.26953125" customWidth="1"/>
    <col min="14081" max="14081" width="19.26953125" customWidth="1"/>
    <col min="14082" max="14082" width="37.26953125" customWidth="1"/>
    <col min="14083" max="14083" width="17.54296875" bestFit="1" customWidth="1"/>
    <col min="14084" max="14084" width="43.7265625" customWidth="1"/>
    <col min="14085" max="14085" width="16.7265625" customWidth="1"/>
    <col min="14086" max="14086" width="15.26953125" customWidth="1"/>
    <col min="14087" max="14087" width="20.26953125" customWidth="1"/>
    <col min="14088" max="14088" width="17.26953125" bestFit="1" customWidth="1"/>
    <col min="14089" max="14089" width="17.26953125" customWidth="1"/>
    <col min="14090" max="14093" width="21.26953125" customWidth="1"/>
    <col min="14094" max="14094" width="29.7265625" customWidth="1"/>
    <col min="14095" max="14095" width="40.26953125" customWidth="1"/>
    <col min="14337" max="14337" width="19.26953125" customWidth="1"/>
    <col min="14338" max="14338" width="37.26953125" customWidth="1"/>
    <col min="14339" max="14339" width="17.54296875" bestFit="1" customWidth="1"/>
    <col min="14340" max="14340" width="43.7265625" customWidth="1"/>
    <col min="14341" max="14341" width="16.7265625" customWidth="1"/>
    <col min="14342" max="14342" width="15.26953125" customWidth="1"/>
    <col min="14343" max="14343" width="20.26953125" customWidth="1"/>
    <col min="14344" max="14344" width="17.26953125" bestFit="1" customWidth="1"/>
    <col min="14345" max="14345" width="17.26953125" customWidth="1"/>
    <col min="14346" max="14349" width="21.26953125" customWidth="1"/>
    <col min="14350" max="14350" width="29.7265625" customWidth="1"/>
    <col min="14351" max="14351" width="40.26953125" customWidth="1"/>
    <col min="14593" max="14593" width="19.26953125" customWidth="1"/>
    <col min="14594" max="14594" width="37.26953125" customWidth="1"/>
    <col min="14595" max="14595" width="17.54296875" bestFit="1" customWidth="1"/>
    <col min="14596" max="14596" width="43.7265625" customWidth="1"/>
    <col min="14597" max="14597" width="16.7265625" customWidth="1"/>
    <col min="14598" max="14598" width="15.26953125" customWidth="1"/>
    <col min="14599" max="14599" width="20.26953125" customWidth="1"/>
    <col min="14600" max="14600" width="17.26953125" bestFit="1" customWidth="1"/>
    <col min="14601" max="14601" width="17.26953125" customWidth="1"/>
    <col min="14602" max="14605" width="21.26953125" customWidth="1"/>
    <col min="14606" max="14606" width="29.7265625" customWidth="1"/>
    <col min="14607" max="14607" width="40.26953125" customWidth="1"/>
    <col min="14849" max="14849" width="19.26953125" customWidth="1"/>
    <col min="14850" max="14850" width="37.26953125" customWidth="1"/>
    <col min="14851" max="14851" width="17.54296875" bestFit="1" customWidth="1"/>
    <col min="14852" max="14852" width="43.7265625" customWidth="1"/>
    <col min="14853" max="14853" width="16.7265625" customWidth="1"/>
    <col min="14854" max="14854" width="15.26953125" customWidth="1"/>
    <col min="14855" max="14855" width="20.26953125" customWidth="1"/>
    <col min="14856" max="14856" width="17.26953125" bestFit="1" customWidth="1"/>
    <col min="14857" max="14857" width="17.26953125" customWidth="1"/>
    <col min="14858" max="14861" width="21.26953125" customWidth="1"/>
    <col min="14862" max="14862" width="29.7265625" customWidth="1"/>
    <col min="14863" max="14863" width="40.26953125" customWidth="1"/>
    <col min="15105" max="15105" width="19.26953125" customWidth="1"/>
    <col min="15106" max="15106" width="37.26953125" customWidth="1"/>
    <col min="15107" max="15107" width="17.54296875" bestFit="1" customWidth="1"/>
    <col min="15108" max="15108" width="43.7265625" customWidth="1"/>
    <col min="15109" max="15109" width="16.7265625" customWidth="1"/>
    <col min="15110" max="15110" width="15.26953125" customWidth="1"/>
    <col min="15111" max="15111" width="20.26953125" customWidth="1"/>
    <col min="15112" max="15112" width="17.26953125" bestFit="1" customWidth="1"/>
    <col min="15113" max="15113" width="17.26953125" customWidth="1"/>
    <col min="15114" max="15117" width="21.26953125" customWidth="1"/>
    <col min="15118" max="15118" width="29.7265625" customWidth="1"/>
    <col min="15119" max="15119" width="40.26953125" customWidth="1"/>
    <col min="15361" max="15361" width="19.26953125" customWidth="1"/>
    <col min="15362" max="15362" width="37.26953125" customWidth="1"/>
    <col min="15363" max="15363" width="17.54296875" bestFit="1" customWidth="1"/>
    <col min="15364" max="15364" width="43.7265625" customWidth="1"/>
    <col min="15365" max="15365" width="16.7265625" customWidth="1"/>
    <col min="15366" max="15366" width="15.26953125" customWidth="1"/>
    <col min="15367" max="15367" width="20.26953125" customWidth="1"/>
    <col min="15368" max="15368" width="17.26953125" bestFit="1" customWidth="1"/>
    <col min="15369" max="15369" width="17.26953125" customWidth="1"/>
    <col min="15370" max="15373" width="21.26953125" customWidth="1"/>
    <col min="15374" max="15374" width="29.7265625" customWidth="1"/>
    <col min="15375" max="15375" width="40.26953125" customWidth="1"/>
    <col min="15617" max="15617" width="19.26953125" customWidth="1"/>
    <col min="15618" max="15618" width="37.26953125" customWidth="1"/>
    <col min="15619" max="15619" width="17.54296875" bestFit="1" customWidth="1"/>
    <col min="15620" max="15620" width="43.7265625" customWidth="1"/>
    <col min="15621" max="15621" width="16.7265625" customWidth="1"/>
    <col min="15622" max="15622" width="15.26953125" customWidth="1"/>
    <col min="15623" max="15623" width="20.26953125" customWidth="1"/>
    <col min="15624" max="15624" width="17.26953125" bestFit="1" customWidth="1"/>
    <col min="15625" max="15625" width="17.26953125" customWidth="1"/>
    <col min="15626" max="15629" width="21.26953125" customWidth="1"/>
    <col min="15630" max="15630" width="29.7265625" customWidth="1"/>
    <col min="15631" max="15631" width="40.26953125" customWidth="1"/>
    <col min="15873" max="15873" width="19.26953125" customWidth="1"/>
    <col min="15874" max="15874" width="37.26953125" customWidth="1"/>
    <col min="15875" max="15875" width="17.54296875" bestFit="1" customWidth="1"/>
    <col min="15876" max="15876" width="43.7265625" customWidth="1"/>
    <col min="15877" max="15877" width="16.7265625" customWidth="1"/>
    <col min="15878" max="15878" width="15.26953125" customWidth="1"/>
    <col min="15879" max="15879" width="20.26953125" customWidth="1"/>
    <col min="15880" max="15880" width="17.26953125" bestFit="1" customWidth="1"/>
    <col min="15881" max="15881" width="17.26953125" customWidth="1"/>
    <col min="15882" max="15885" width="21.26953125" customWidth="1"/>
    <col min="15886" max="15886" width="29.7265625" customWidth="1"/>
    <col min="15887" max="15887" width="40.26953125" customWidth="1"/>
    <col min="16129" max="16129" width="19.26953125" customWidth="1"/>
    <col min="16130" max="16130" width="37.26953125" customWidth="1"/>
    <col min="16131" max="16131" width="17.54296875" bestFit="1" customWidth="1"/>
    <col min="16132" max="16132" width="43.7265625" customWidth="1"/>
    <col min="16133" max="16133" width="16.7265625" customWidth="1"/>
    <col min="16134" max="16134" width="15.26953125" customWidth="1"/>
    <col min="16135" max="16135" width="20.26953125" customWidth="1"/>
    <col min="16136" max="16136" width="17.26953125" bestFit="1" customWidth="1"/>
    <col min="16137" max="16137" width="17.26953125" customWidth="1"/>
    <col min="16138" max="16141" width="21.26953125" customWidth="1"/>
    <col min="16142" max="16142" width="29.7265625" customWidth="1"/>
    <col min="16143" max="16143" width="40.26953125" customWidth="1"/>
  </cols>
  <sheetData>
    <row r="1" spans="1:15" ht="24.75" customHeight="1" x14ac:dyDescent="0.35">
      <c r="A1" s="4" t="s">
        <v>111</v>
      </c>
      <c r="B1" s="4" t="s">
        <v>43</v>
      </c>
      <c r="C1" s="26"/>
      <c r="D1" s="26"/>
    </row>
    <row r="2" spans="1:15" ht="27" customHeight="1" x14ac:dyDescent="0.35">
      <c r="A2" s="4"/>
      <c r="B2" s="2"/>
      <c r="C2" s="23"/>
      <c r="D2" s="23"/>
      <c r="E2" s="23"/>
      <c r="F2" s="23"/>
      <c r="G2" s="23"/>
      <c r="H2" s="23"/>
      <c r="I2" s="23"/>
      <c r="J2" s="23"/>
      <c r="K2" s="23"/>
      <c r="L2" s="23"/>
      <c r="M2" s="23"/>
      <c r="N2" s="23"/>
    </row>
    <row r="3" spans="1:15" ht="27" customHeight="1" thickBot="1" x14ac:dyDescent="0.4">
      <c r="A3" s="4" t="s">
        <v>112</v>
      </c>
      <c r="B3" s="10"/>
      <c r="C3" s="29"/>
      <c r="D3" s="29"/>
      <c r="E3" s="29"/>
      <c r="F3" s="23"/>
      <c r="G3" s="128" t="s">
        <v>113</v>
      </c>
      <c r="H3" s="128"/>
      <c r="I3" s="128"/>
      <c r="J3" s="128"/>
      <c r="K3" s="128"/>
      <c r="L3" s="128"/>
      <c r="M3" s="128"/>
      <c r="N3" s="128"/>
    </row>
    <row r="4" spans="1:15" s="24" customFormat="1" ht="25.5" customHeight="1" x14ac:dyDescent="0.35">
      <c r="A4" s="122" t="s">
        <v>120</v>
      </c>
      <c r="B4" s="124" t="s">
        <v>121</v>
      </c>
      <c r="C4" s="124" t="s">
        <v>122</v>
      </c>
      <c r="D4" s="124" t="s">
        <v>123</v>
      </c>
      <c r="E4" s="124" t="s">
        <v>124</v>
      </c>
      <c r="F4" s="124" t="s">
        <v>125</v>
      </c>
      <c r="G4" s="129" t="s">
        <v>114</v>
      </c>
      <c r="H4" s="130"/>
      <c r="I4" s="129" t="s">
        <v>115</v>
      </c>
      <c r="J4" s="131"/>
      <c r="K4" s="131"/>
      <c r="L4" s="130"/>
      <c r="M4" s="124" t="s">
        <v>116</v>
      </c>
      <c r="N4" s="124" t="s">
        <v>141</v>
      </c>
      <c r="O4" s="126" t="s">
        <v>117</v>
      </c>
    </row>
    <row r="5" spans="1:15" s="26" customFormat="1" ht="64.5" x14ac:dyDescent="0.3">
      <c r="A5" s="123"/>
      <c r="B5" s="125"/>
      <c r="C5" s="125"/>
      <c r="D5" s="125"/>
      <c r="E5" s="125"/>
      <c r="F5" s="125"/>
      <c r="G5" s="7" t="s">
        <v>142</v>
      </c>
      <c r="H5" s="7" t="s">
        <v>143</v>
      </c>
      <c r="I5" s="7" t="s">
        <v>126</v>
      </c>
      <c r="J5" s="7" t="s">
        <v>144</v>
      </c>
      <c r="K5" s="7" t="s">
        <v>145</v>
      </c>
      <c r="L5" s="7" t="s">
        <v>146</v>
      </c>
      <c r="M5" s="125"/>
      <c r="N5" s="125"/>
      <c r="O5" s="127"/>
    </row>
    <row r="6" spans="1:15" s="24" customFormat="1" x14ac:dyDescent="0.35">
      <c r="A6" s="34">
        <v>1</v>
      </c>
      <c r="B6" s="33">
        <v>2</v>
      </c>
      <c r="C6" s="33">
        <v>3</v>
      </c>
      <c r="D6" s="33">
        <v>4</v>
      </c>
      <c r="E6" s="33">
        <v>5</v>
      </c>
      <c r="F6" s="33">
        <v>6</v>
      </c>
      <c r="G6" s="33">
        <v>7</v>
      </c>
      <c r="H6" s="33">
        <v>8</v>
      </c>
      <c r="I6" s="33" t="s">
        <v>118</v>
      </c>
      <c r="J6" s="33">
        <v>10</v>
      </c>
      <c r="K6" s="33">
        <v>11</v>
      </c>
      <c r="L6" s="33">
        <v>12</v>
      </c>
      <c r="M6" s="33">
        <v>13</v>
      </c>
      <c r="N6" s="33" t="s">
        <v>119</v>
      </c>
      <c r="O6" s="35">
        <v>15</v>
      </c>
    </row>
    <row r="7" spans="1:15" x14ac:dyDescent="0.35">
      <c r="A7" s="37" t="s">
        <v>127</v>
      </c>
      <c r="B7" s="11" t="s">
        <v>128</v>
      </c>
      <c r="C7" s="11" t="s">
        <v>129</v>
      </c>
      <c r="D7" s="11" t="s">
        <v>130</v>
      </c>
      <c r="E7" s="32">
        <v>107</v>
      </c>
      <c r="F7" s="70" t="s">
        <v>131</v>
      </c>
      <c r="G7" s="31"/>
      <c r="H7" s="31">
        <v>1803751</v>
      </c>
      <c r="I7" s="31">
        <f>SUM(J7:L7)</f>
        <v>286478</v>
      </c>
      <c r="J7" s="31">
        <v>212206</v>
      </c>
      <c r="K7" s="31">
        <v>0</v>
      </c>
      <c r="L7" s="31">
        <v>74272</v>
      </c>
      <c r="M7" s="31">
        <v>31831</v>
      </c>
      <c r="N7" s="31">
        <f>G7+H7+I7+M7</f>
        <v>2122060</v>
      </c>
      <c r="O7" s="71"/>
    </row>
    <row r="8" spans="1:15" x14ac:dyDescent="0.35">
      <c r="A8" s="37" t="s">
        <v>127</v>
      </c>
      <c r="B8" s="11" t="s">
        <v>128</v>
      </c>
      <c r="C8" s="11" t="s">
        <v>132</v>
      </c>
      <c r="D8" s="11" t="s">
        <v>128</v>
      </c>
      <c r="E8" s="30">
        <v>107</v>
      </c>
      <c r="F8" s="70" t="s">
        <v>131</v>
      </c>
      <c r="G8" s="31"/>
      <c r="H8" s="31">
        <v>16233754</v>
      </c>
      <c r="I8" s="31">
        <f>SUM(J8:L8)</f>
        <v>2578302</v>
      </c>
      <c r="J8" s="31">
        <v>1909853</v>
      </c>
      <c r="K8" s="31">
        <v>0</v>
      </c>
      <c r="L8" s="31">
        <v>668449</v>
      </c>
      <c r="M8" s="31">
        <v>286478</v>
      </c>
      <c r="N8" s="31">
        <f>G8+H8+I8+M8</f>
        <v>19098534</v>
      </c>
      <c r="O8" s="72"/>
    </row>
    <row r="9" spans="1:15" x14ac:dyDescent="0.35">
      <c r="A9" s="37" t="s">
        <v>133</v>
      </c>
      <c r="B9" s="11" t="s">
        <v>44</v>
      </c>
      <c r="C9" s="11" t="s">
        <v>134</v>
      </c>
      <c r="D9" s="11" t="s">
        <v>135</v>
      </c>
      <c r="E9" s="36" t="s">
        <v>147</v>
      </c>
      <c r="F9" s="70" t="s">
        <v>136</v>
      </c>
      <c r="G9" s="31">
        <v>10745424</v>
      </c>
      <c r="H9" s="31"/>
      <c r="I9" s="31">
        <f>J9+K9+L9</f>
        <v>1896251</v>
      </c>
      <c r="J9" s="31">
        <v>0</v>
      </c>
      <c r="K9" s="31">
        <v>0</v>
      </c>
      <c r="L9" s="31">
        <v>1896251</v>
      </c>
      <c r="M9" s="31">
        <v>0</v>
      </c>
      <c r="N9" s="31">
        <f>G9+I9</f>
        <v>12641675</v>
      </c>
      <c r="O9" s="73"/>
    </row>
    <row r="10" spans="1:15" x14ac:dyDescent="0.35">
      <c r="A10" s="37" t="s">
        <v>133</v>
      </c>
      <c r="B10" s="11" t="s">
        <v>44</v>
      </c>
      <c r="C10" s="11" t="s">
        <v>137</v>
      </c>
      <c r="D10" s="11" t="s">
        <v>44</v>
      </c>
      <c r="E10" s="36" t="s">
        <v>147</v>
      </c>
      <c r="F10" s="70" t="s">
        <v>136</v>
      </c>
      <c r="G10" s="31">
        <v>81539876</v>
      </c>
      <c r="H10" s="31"/>
      <c r="I10" s="31">
        <f>J10+K10+L10</f>
        <v>14389390</v>
      </c>
      <c r="J10" s="31">
        <v>9592927</v>
      </c>
      <c r="K10" s="31">
        <v>0</v>
      </c>
      <c r="L10" s="31">
        <v>4796463</v>
      </c>
      <c r="M10" s="31">
        <v>0</v>
      </c>
      <c r="N10" s="31">
        <f>G10+I10</f>
        <v>95929266</v>
      </c>
      <c r="O10" s="73"/>
    </row>
    <row r="11" spans="1:15" ht="15" thickBot="1" x14ac:dyDescent="0.4">
      <c r="A11" s="38" t="s">
        <v>138</v>
      </c>
      <c r="B11" s="39" t="s">
        <v>45</v>
      </c>
      <c r="C11" s="39" t="s">
        <v>138</v>
      </c>
      <c r="D11" s="39" t="s">
        <v>139</v>
      </c>
      <c r="E11" s="40" t="s">
        <v>148</v>
      </c>
      <c r="F11" s="74" t="s">
        <v>140</v>
      </c>
      <c r="G11" s="75">
        <v>40690200</v>
      </c>
      <c r="H11" s="75"/>
      <c r="I11" s="75">
        <f>J11+K11+L11</f>
        <v>7180624</v>
      </c>
      <c r="J11" s="75">
        <v>0</v>
      </c>
      <c r="K11" s="76">
        <v>0</v>
      </c>
      <c r="L11" s="75">
        <v>7180624</v>
      </c>
      <c r="M11" s="75">
        <v>0</v>
      </c>
      <c r="N11" s="75">
        <f>G11+I11</f>
        <v>47870824</v>
      </c>
      <c r="O11" s="77"/>
    </row>
    <row r="12" spans="1:15" x14ac:dyDescent="0.35">
      <c r="A12" s="2"/>
      <c r="B12" s="2"/>
    </row>
    <row r="13" spans="1:15" x14ac:dyDescent="0.35">
      <c r="A13" s="2"/>
      <c r="B13" s="2"/>
    </row>
    <row r="18" spans="5:13" x14ac:dyDescent="0.35">
      <c r="E18" s="26"/>
      <c r="H18" s="26"/>
      <c r="I18" s="26"/>
    </row>
    <row r="19" spans="5:13" x14ac:dyDescent="0.35">
      <c r="E19" s="26"/>
      <c r="H19" s="27"/>
      <c r="I19" s="27"/>
    </row>
    <row r="21" spans="5:13" x14ac:dyDescent="0.35">
      <c r="J21" s="28"/>
      <c r="K21" s="28"/>
      <c r="L21" s="28"/>
      <c r="M21" s="28"/>
    </row>
  </sheetData>
  <mergeCells count="12">
    <mergeCell ref="O4:O5"/>
    <mergeCell ref="G3:N3"/>
    <mergeCell ref="G4:H4"/>
    <mergeCell ref="I4:L4"/>
    <mergeCell ref="F4:F5"/>
    <mergeCell ref="M4:M5"/>
    <mergeCell ref="N4:N5"/>
    <mergeCell ref="A4:A5"/>
    <mergeCell ref="B4:B5"/>
    <mergeCell ref="C4:C5"/>
    <mergeCell ref="D4:D5"/>
    <mergeCell ref="E4:E5"/>
  </mergeCells>
  <pageMargins left="0.7" right="0.7" top="0.75" bottom="0.75" header="0.3" footer="0.3"/>
  <pageSetup paperSize="9"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6"/>
  <sheetViews>
    <sheetView zoomScaleNormal="100" zoomScaleSheetLayoutView="100" workbookViewId="0">
      <selection activeCell="F34" sqref="F34"/>
    </sheetView>
  </sheetViews>
  <sheetFormatPr defaultColWidth="9.26953125" defaultRowHeight="11.5" x14ac:dyDescent="0.25"/>
  <cols>
    <col min="1" max="1" width="14.453125" style="3" customWidth="1"/>
    <col min="2" max="2" width="16.7265625" style="1" customWidth="1"/>
    <col min="3" max="3" width="6.7265625" style="1" customWidth="1"/>
    <col min="4" max="4" width="17.26953125" style="2" customWidth="1"/>
    <col min="5" max="5" width="35.26953125" style="2" customWidth="1"/>
    <col min="6" max="6" width="16.54296875" style="2" customWidth="1"/>
    <col min="7" max="7" width="14" style="2" bestFit="1" customWidth="1"/>
    <col min="8" max="8" width="14" style="2" customWidth="1"/>
    <col min="9" max="9" width="15.453125" style="2" bestFit="1" customWidth="1"/>
    <col min="10" max="10" width="15.26953125" style="5" customWidth="1"/>
    <col min="11" max="11" width="18.7265625" style="5" customWidth="1"/>
    <col min="12" max="12" width="11.7265625" style="2" customWidth="1"/>
    <col min="13" max="13" width="15.26953125" style="2" customWidth="1"/>
    <col min="14" max="16384" width="9.26953125" style="2"/>
  </cols>
  <sheetData>
    <row r="1" spans="1:13" ht="15" customHeight="1" x14ac:dyDescent="0.25">
      <c r="A1" s="4" t="s">
        <v>43</v>
      </c>
    </row>
    <row r="2" spans="1:13" ht="15" customHeight="1" x14ac:dyDescent="0.25"/>
    <row r="3" spans="1:13" ht="15" customHeight="1" x14ac:dyDescent="0.25">
      <c r="A3" s="6" t="s">
        <v>149</v>
      </c>
    </row>
    <row r="4" spans="1:13" ht="15" customHeight="1" thickBot="1" x14ac:dyDescent="0.3"/>
    <row r="5" spans="1:13" s="8" customFormat="1" ht="92" x14ac:dyDescent="0.35">
      <c r="A5" s="49" t="s">
        <v>2</v>
      </c>
      <c r="B5" s="50" t="s">
        <v>3</v>
      </c>
      <c r="C5" s="50" t="s">
        <v>4</v>
      </c>
      <c r="D5" s="50" t="s">
        <v>5</v>
      </c>
      <c r="E5" s="50" t="s">
        <v>6</v>
      </c>
      <c r="F5" s="50" t="s">
        <v>7</v>
      </c>
      <c r="G5" s="50" t="s">
        <v>8</v>
      </c>
      <c r="H5" s="50" t="s">
        <v>172</v>
      </c>
      <c r="I5" s="50" t="s">
        <v>9</v>
      </c>
      <c r="J5" s="50" t="s">
        <v>10</v>
      </c>
      <c r="K5" s="50" t="s">
        <v>11</v>
      </c>
      <c r="L5" s="50" t="s">
        <v>150</v>
      </c>
      <c r="M5" s="41" t="s">
        <v>151</v>
      </c>
    </row>
    <row r="6" spans="1:13" ht="34.5" x14ac:dyDescent="0.25">
      <c r="A6" s="43" t="s">
        <v>39</v>
      </c>
      <c r="B6" s="22" t="s">
        <v>46</v>
      </c>
      <c r="C6" s="22" t="s">
        <v>41</v>
      </c>
      <c r="D6" s="22" t="s">
        <v>42</v>
      </c>
      <c r="E6" s="22" t="s">
        <v>47</v>
      </c>
      <c r="F6" s="47">
        <v>143080540.80000001</v>
      </c>
      <c r="G6" s="47">
        <v>41052303.199999988</v>
      </c>
      <c r="H6" s="47">
        <f>F6+G6</f>
        <v>184132844</v>
      </c>
      <c r="I6" s="22" t="s">
        <v>48</v>
      </c>
      <c r="J6" s="22" t="s">
        <v>49</v>
      </c>
      <c r="K6" s="22" t="s">
        <v>36</v>
      </c>
      <c r="L6" s="22">
        <v>2016</v>
      </c>
      <c r="M6" s="42"/>
    </row>
    <row r="7" spans="1:13" ht="46" x14ac:dyDescent="0.25">
      <c r="A7" s="43" t="s">
        <v>31</v>
      </c>
      <c r="B7" s="22" t="s">
        <v>50</v>
      </c>
      <c r="C7" s="22" t="s">
        <v>32</v>
      </c>
      <c r="D7" s="22" t="s">
        <v>33</v>
      </c>
      <c r="E7" s="22" t="s">
        <v>51</v>
      </c>
      <c r="F7" s="47">
        <v>11097733.68</v>
      </c>
      <c r="G7" s="47">
        <v>1958423.59</v>
      </c>
      <c r="H7" s="47">
        <f t="shared" ref="H7:H15" si="0">F7+G7</f>
        <v>13056157.27</v>
      </c>
      <c r="I7" s="22" t="s">
        <v>52</v>
      </c>
      <c r="J7" s="22" t="s">
        <v>49</v>
      </c>
      <c r="K7" s="22" t="s">
        <v>36</v>
      </c>
      <c r="L7" s="22">
        <v>2016</v>
      </c>
      <c r="M7" s="42"/>
    </row>
    <row r="8" spans="1:13" x14ac:dyDescent="0.25">
      <c r="A8" s="43" t="s">
        <v>39</v>
      </c>
      <c r="B8" s="22" t="s">
        <v>53</v>
      </c>
      <c r="C8" s="22" t="s">
        <v>32</v>
      </c>
      <c r="D8" s="22" t="s">
        <v>42</v>
      </c>
      <c r="E8" s="22" t="s">
        <v>45</v>
      </c>
      <c r="F8" s="47">
        <v>32783047.050000001</v>
      </c>
      <c r="G8" s="47">
        <v>8238668.6399999997</v>
      </c>
      <c r="H8" s="47">
        <f t="shared" si="0"/>
        <v>41021715.689999998</v>
      </c>
      <c r="I8" s="22" t="s">
        <v>54</v>
      </c>
      <c r="J8" s="22" t="s">
        <v>49</v>
      </c>
      <c r="K8" s="22" t="s">
        <v>36</v>
      </c>
      <c r="L8" s="22">
        <v>2016</v>
      </c>
      <c r="M8" s="42"/>
    </row>
    <row r="9" spans="1:13" ht="23" x14ac:dyDescent="0.25">
      <c r="A9" s="43" t="s">
        <v>31</v>
      </c>
      <c r="B9" s="22" t="s">
        <v>55</v>
      </c>
      <c r="C9" s="22" t="s">
        <v>32</v>
      </c>
      <c r="D9" s="22" t="s">
        <v>35</v>
      </c>
      <c r="E9" s="22" t="s">
        <v>56</v>
      </c>
      <c r="F9" s="47">
        <v>3914136.42</v>
      </c>
      <c r="G9" s="47">
        <v>690729.96</v>
      </c>
      <c r="H9" s="47">
        <f t="shared" si="0"/>
        <v>4604866.38</v>
      </c>
      <c r="I9" s="22" t="s">
        <v>79</v>
      </c>
      <c r="J9" s="22" t="s">
        <v>57</v>
      </c>
      <c r="K9" s="22" t="s">
        <v>58</v>
      </c>
      <c r="L9" s="22">
        <v>2016</v>
      </c>
      <c r="M9" s="42"/>
    </row>
    <row r="10" spans="1:13" ht="23" x14ac:dyDescent="0.25">
      <c r="A10" s="43" t="s">
        <v>31</v>
      </c>
      <c r="B10" s="22" t="s">
        <v>59</v>
      </c>
      <c r="C10" s="22" t="s">
        <v>41</v>
      </c>
      <c r="D10" s="22" t="s">
        <v>35</v>
      </c>
      <c r="E10" s="22" t="s">
        <v>56</v>
      </c>
      <c r="F10" s="47">
        <v>7828279.3399999999</v>
      </c>
      <c r="G10" s="47">
        <v>1381461.06</v>
      </c>
      <c r="H10" s="47">
        <f t="shared" si="0"/>
        <v>9209740.4000000004</v>
      </c>
      <c r="I10" s="22" t="s">
        <v>80</v>
      </c>
      <c r="J10" s="22" t="s">
        <v>57</v>
      </c>
      <c r="K10" s="22" t="s">
        <v>58</v>
      </c>
      <c r="L10" s="22">
        <v>2016</v>
      </c>
      <c r="M10" s="42"/>
    </row>
    <row r="11" spans="1:13" ht="34.5" x14ac:dyDescent="0.25">
      <c r="A11" s="43" t="s">
        <v>37</v>
      </c>
      <c r="B11" s="22" t="s">
        <v>60</v>
      </c>
      <c r="C11" s="22" t="s">
        <v>32</v>
      </c>
      <c r="D11" s="22" t="s">
        <v>81</v>
      </c>
      <c r="E11" s="22" t="s">
        <v>44</v>
      </c>
      <c r="F11" s="47">
        <v>227389557.69999999</v>
      </c>
      <c r="G11" s="47">
        <v>40127569</v>
      </c>
      <c r="H11" s="47">
        <f t="shared" si="0"/>
        <v>267517126.69999999</v>
      </c>
      <c r="I11" s="22" t="s">
        <v>61</v>
      </c>
      <c r="J11" s="22" t="s">
        <v>62</v>
      </c>
      <c r="K11" s="22" t="s">
        <v>38</v>
      </c>
      <c r="L11" s="22">
        <v>2016</v>
      </c>
      <c r="M11" s="42"/>
    </row>
    <row r="12" spans="1:13" ht="34.5" x14ac:dyDescent="0.25">
      <c r="A12" s="43" t="s">
        <v>31</v>
      </c>
      <c r="B12" s="22" t="s">
        <v>63</v>
      </c>
      <c r="C12" s="22" t="s">
        <v>32</v>
      </c>
      <c r="D12" s="22" t="s">
        <v>34</v>
      </c>
      <c r="E12" s="22" t="s">
        <v>64</v>
      </c>
      <c r="F12" s="47">
        <v>31313108.68</v>
      </c>
      <c r="G12" s="47">
        <v>5525842.71</v>
      </c>
      <c r="H12" s="47">
        <f t="shared" si="0"/>
        <v>36838951.390000001</v>
      </c>
      <c r="I12" s="22" t="s">
        <v>65</v>
      </c>
      <c r="J12" s="22" t="s">
        <v>66</v>
      </c>
      <c r="K12" s="22" t="s">
        <v>40</v>
      </c>
      <c r="L12" s="22">
        <v>2017</v>
      </c>
      <c r="M12" s="42"/>
    </row>
    <row r="13" spans="1:13" x14ac:dyDescent="0.25">
      <c r="A13" s="43" t="s">
        <v>37</v>
      </c>
      <c r="B13" s="22" t="s">
        <v>67</v>
      </c>
      <c r="C13" s="22" t="s">
        <v>41</v>
      </c>
      <c r="D13" s="22" t="s">
        <v>68</v>
      </c>
      <c r="E13" s="22" t="s">
        <v>69</v>
      </c>
      <c r="F13" s="47">
        <v>10157099.84</v>
      </c>
      <c r="G13" s="47">
        <v>1792429.38</v>
      </c>
      <c r="H13" s="47">
        <f t="shared" si="0"/>
        <v>11949529.219999999</v>
      </c>
      <c r="I13" s="22" t="s">
        <v>70</v>
      </c>
      <c r="J13" s="22" t="s">
        <v>66</v>
      </c>
      <c r="K13" s="22" t="s">
        <v>40</v>
      </c>
      <c r="L13" s="22">
        <v>2017</v>
      </c>
      <c r="M13" s="42"/>
    </row>
    <row r="14" spans="1:13" x14ac:dyDescent="0.25">
      <c r="A14" s="43" t="s">
        <v>37</v>
      </c>
      <c r="B14" s="22" t="s">
        <v>71</v>
      </c>
      <c r="C14" s="22" t="s">
        <v>41</v>
      </c>
      <c r="D14" s="22" t="s">
        <v>68</v>
      </c>
      <c r="E14" s="22" t="s">
        <v>72</v>
      </c>
      <c r="F14" s="47">
        <v>19203009.41</v>
      </c>
      <c r="G14" s="47">
        <v>3388766.37</v>
      </c>
      <c r="H14" s="47">
        <f t="shared" si="0"/>
        <v>22591775.780000001</v>
      </c>
      <c r="I14" s="22" t="s">
        <v>70</v>
      </c>
      <c r="J14" s="22" t="s">
        <v>66</v>
      </c>
      <c r="K14" s="22" t="s">
        <v>40</v>
      </c>
      <c r="L14" s="22">
        <v>2017</v>
      </c>
      <c r="M14" s="42"/>
    </row>
    <row r="15" spans="1:13" ht="46.5" thickBot="1" x14ac:dyDescent="0.3">
      <c r="A15" s="44" t="s">
        <v>31</v>
      </c>
      <c r="B15" s="45" t="s">
        <v>73</v>
      </c>
      <c r="C15" s="45" t="s">
        <v>32</v>
      </c>
      <c r="D15" s="45" t="s">
        <v>74</v>
      </c>
      <c r="E15" s="45" t="s">
        <v>75</v>
      </c>
      <c r="F15" s="48">
        <v>23484831.510000002</v>
      </c>
      <c r="G15" s="48">
        <v>4144382.03</v>
      </c>
      <c r="H15" s="48">
        <f t="shared" si="0"/>
        <v>27629213.540000003</v>
      </c>
      <c r="I15" s="45" t="s">
        <v>76</v>
      </c>
      <c r="J15" s="45" t="s">
        <v>77</v>
      </c>
      <c r="K15" s="45" t="s">
        <v>78</v>
      </c>
      <c r="L15" s="45">
        <v>2017</v>
      </c>
      <c r="M15" s="46"/>
    </row>
    <row r="16" spans="1:13" ht="12" x14ac:dyDescent="0.3">
      <c r="A16" s="9"/>
      <c r="B16" s="2"/>
      <c r="C16" s="2"/>
    </row>
  </sheetData>
  <autoFilter ref="A5:M15" xr:uid="{00000000-0009-0000-0000-000001000000}"/>
  <pageMargins left="0.7" right="0.7" top="0.75" bottom="0.75" header="0.3" footer="0.3"/>
  <pageSetup paperSize="9" scale="6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2"/>
  <sheetViews>
    <sheetView topLeftCell="A7" zoomScaleNormal="100" zoomScaleSheetLayoutView="85" workbookViewId="0">
      <selection activeCell="H10" sqref="H10:I11"/>
    </sheetView>
  </sheetViews>
  <sheetFormatPr defaultColWidth="9.26953125" defaultRowHeight="11.5" x14ac:dyDescent="0.25"/>
  <cols>
    <col min="1" max="1" width="28.453125" style="2" customWidth="1"/>
    <col min="2" max="2" width="23.26953125" style="2" customWidth="1"/>
    <col min="3" max="3" width="26.26953125" style="2" customWidth="1"/>
    <col min="4" max="4" width="18" style="2" bestFit="1" customWidth="1"/>
    <col min="5" max="5" width="17.54296875" style="2" customWidth="1"/>
    <col min="6" max="6" width="14.26953125" style="2" customWidth="1"/>
    <col min="7" max="7" width="21.453125" style="2" customWidth="1"/>
    <col min="8" max="8" width="27" style="2" customWidth="1"/>
    <col min="9" max="9" width="17.453125" style="2" customWidth="1"/>
    <col min="10" max="10" width="16" style="2" customWidth="1"/>
    <col min="11" max="11" width="16.7265625" style="2" customWidth="1"/>
    <col min="12" max="12" width="17.54296875" style="2" customWidth="1"/>
    <col min="13" max="13" width="9.26953125" style="2"/>
    <col min="14" max="14" width="18.54296875" style="2" customWidth="1"/>
    <col min="15" max="16384" width="9.26953125" style="2"/>
  </cols>
  <sheetData>
    <row r="1" spans="1:14" x14ac:dyDescent="0.25">
      <c r="A1" s="10" t="s">
        <v>43</v>
      </c>
      <c r="B1" s="4"/>
      <c r="C1" s="4"/>
    </row>
    <row r="2" spans="1:14" x14ac:dyDescent="0.25">
      <c r="A2" s="4"/>
      <c r="B2" s="4"/>
      <c r="C2" s="4"/>
    </row>
    <row r="3" spans="1:14" x14ac:dyDescent="0.25">
      <c r="A3" s="10" t="s">
        <v>152</v>
      </c>
      <c r="B3" s="4"/>
      <c r="C3" s="4"/>
    </row>
    <row r="4" spans="1:14" ht="7.5" customHeight="1" thickBot="1" x14ac:dyDescent="0.3">
      <c r="A4" s="4"/>
      <c r="B4" s="4"/>
      <c r="C4" s="4"/>
    </row>
    <row r="5" spans="1:14" s="10" customFormat="1" ht="92" x14ac:dyDescent="0.25">
      <c r="A5" s="49" t="s">
        <v>14</v>
      </c>
      <c r="B5" s="50" t="s">
        <v>1</v>
      </c>
      <c r="C5" s="50" t="s">
        <v>12</v>
      </c>
      <c r="D5" s="50" t="s">
        <v>28</v>
      </c>
      <c r="E5" s="50" t="s">
        <v>29</v>
      </c>
      <c r="F5" s="50" t="s">
        <v>30</v>
      </c>
      <c r="G5" s="50" t="s">
        <v>0</v>
      </c>
      <c r="H5" s="50" t="s">
        <v>13</v>
      </c>
      <c r="I5" s="50" t="s">
        <v>15</v>
      </c>
      <c r="J5" s="50" t="s">
        <v>18</v>
      </c>
      <c r="K5" s="50" t="s">
        <v>17</v>
      </c>
      <c r="L5" s="41" t="s">
        <v>16</v>
      </c>
      <c r="N5" s="11"/>
    </row>
    <row r="6" spans="1:14" ht="46" x14ac:dyDescent="0.25">
      <c r="A6" s="51" t="s">
        <v>82</v>
      </c>
      <c r="B6" s="12" t="s">
        <v>50</v>
      </c>
      <c r="C6" s="13" t="s">
        <v>83</v>
      </c>
      <c r="D6" s="57">
        <v>11985651.51</v>
      </c>
      <c r="E6" s="57">
        <v>1410076.65</v>
      </c>
      <c r="F6" s="57">
        <f>D6+E6</f>
        <v>13395728.16</v>
      </c>
      <c r="G6" s="14" t="s">
        <v>84</v>
      </c>
      <c r="H6" s="15" t="s">
        <v>85</v>
      </c>
      <c r="I6" s="14">
        <v>3</v>
      </c>
      <c r="J6" s="57">
        <v>13039598.52</v>
      </c>
      <c r="K6" s="57">
        <v>13039598.52</v>
      </c>
      <c r="L6" s="111">
        <v>11083658.73</v>
      </c>
    </row>
    <row r="7" spans="1:14" ht="46" x14ac:dyDescent="0.25">
      <c r="A7" s="51" t="s">
        <v>86</v>
      </c>
      <c r="B7" s="12" t="s">
        <v>73</v>
      </c>
      <c r="C7" s="13" t="s">
        <v>87</v>
      </c>
      <c r="D7" s="57">
        <v>18165281.579999998</v>
      </c>
      <c r="E7" s="57">
        <v>2137091.9500000002</v>
      </c>
      <c r="F7" s="57">
        <f>D7+E7</f>
        <v>20302373.529999997</v>
      </c>
      <c r="G7" s="14" t="s">
        <v>88</v>
      </c>
      <c r="H7" s="14" t="s">
        <v>88</v>
      </c>
      <c r="I7" s="14">
        <v>25</v>
      </c>
      <c r="J7" s="57">
        <v>20331548.68</v>
      </c>
      <c r="K7" s="57">
        <v>20331548.68</v>
      </c>
      <c r="L7" s="111">
        <v>17281816.309999999</v>
      </c>
    </row>
    <row r="8" spans="1:14" ht="46" x14ac:dyDescent="0.25">
      <c r="A8" s="51" t="s">
        <v>89</v>
      </c>
      <c r="B8" s="12" t="s">
        <v>55</v>
      </c>
      <c r="C8" s="13" t="s">
        <v>90</v>
      </c>
      <c r="D8" s="57">
        <v>3826834.94</v>
      </c>
      <c r="E8" s="57">
        <v>450215.87</v>
      </c>
      <c r="F8" s="57">
        <f>D8+E8</f>
        <v>4277050.8099999996</v>
      </c>
      <c r="G8" s="14" t="s">
        <v>84</v>
      </c>
      <c r="H8" s="15" t="s">
        <v>85</v>
      </c>
      <c r="I8" s="14">
        <v>0</v>
      </c>
      <c r="J8" s="57">
        <v>0</v>
      </c>
      <c r="K8" s="57">
        <v>0</v>
      </c>
      <c r="L8" s="111">
        <v>0</v>
      </c>
    </row>
    <row r="9" spans="1:14" ht="46" x14ac:dyDescent="0.25">
      <c r="A9" s="51" t="s">
        <v>109</v>
      </c>
      <c r="B9" s="16" t="s">
        <v>63</v>
      </c>
      <c r="C9" s="13" t="s">
        <v>107</v>
      </c>
      <c r="D9" s="57">
        <v>29905461.789999999</v>
      </c>
      <c r="E9" s="57">
        <v>3518289.62</v>
      </c>
      <c r="F9" s="57">
        <v>33423751.41</v>
      </c>
      <c r="G9" s="14" t="s">
        <v>84</v>
      </c>
      <c r="H9" s="15" t="s">
        <v>85</v>
      </c>
      <c r="I9" s="14">
        <v>1</v>
      </c>
      <c r="J9" s="57">
        <v>35170948.710000001</v>
      </c>
      <c r="K9" s="57">
        <v>35170948.710000001</v>
      </c>
      <c r="L9" s="111">
        <v>29895306.399999999</v>
      </c>
    </row>
    <row r="10" spans="1:14" ht="46" x14ac:dyDescent="0.25">
      <c r="A10" s="51" t="s">
        <v>110</v>
      </c>
      <c r="B10" s="12" t="s">
        <v>55</v>
      </c>
      <c r="C10" s="13" t="s">
        <v>108</v>
      </c>
      <c r="D10" s="57">
        <v>3905748.98</v>
      </c>
      <c r="E10" s="57">
        <v>459499.88</v>
      </c>
      <c r="F10" s="57">
        <v>4365248.8600000003</v>
      </c>
      <c r="G10" s="14" t="s">
        <v>84</v>
      </c>
      <c r="H10" s="15" t="s">
        <v>85</v>
      </c>
      <c r="I10" s="14">
        <v>1</v>
      </c>
      <c r="J10" s="57">
        <v>4364807.75</v>
      </c>
      <c r="K10" s="57">
        <v>4364807.75</v>
      </c>
      <c r="L10" s="111">
        <v>3710086.58</v>
      </c>
    </row>
    <row r="11" spans="1:14" ht="46" x14ac:dyDescent="0.25">
      <c r="A11" s="52" t="s">
        <v>91</v>
      </c>
      <c r="B11" s="17" t="s">
        <v>60</v>
      </c>
      <c r="C11" s="18" t="s">
        <v>92</v>
      </c>
      <c r="D11" s="58">
        <v>230627405</v>
      </c>
      <c r="E11" s="59">
        <v>76875801.659999996</v>
      </c>
      <c r="F11" s="58">
        <f>D11+E11</f>
        <v>307503206.65999997</v>
      </c>
      <c r="G11" s="19" t="s">
        <v>84</v>
      </c>
      <c r="H11" s="66" t="s">
        <v>93</v>
      </c>
      <c r="I11" s="114">
        <v>17</v>
      </c>
      <c r="J11" s="58">
        <v>528555541.95999998</v>
      </c>
      <c r="K11" s="58">
        <v>431431188.54000002</v>
      </c>
      <c r="L11" s="112">
        <v>333328631.86000001</v>
      </c>
    </row>
    <row r="12" spans="1:14" ht="35" thickBot="1" x14ac:dyDescent="0.3">
      <c r="A12" s="53" t="s">
        <v>94</v>
      </c>
      <c r="B12" s="54" t="s">
        <v>53</v>
      </c>
      <c r="C12" s="55" t="s">
        <v>95</v>
      </c>
      <c r="D12" s="60">
        <v>28199852</v>
      </c>
      <c r="E12" s="60">
        <v>4976444.47</v>
      </c>
      <c r="F12" s="60">
        <f>D12+E12</f>
        <v>33176296.469999999</v>
      </c>
      <c r="G12" s="56" t="s">
        <v>84</v>
      </c>
      <c r="H12" s="67" t="s">
        <v>93</v>
      </c>
      <c r="I12" s="68">
        <v>14</v>
      </c>
      <c r="J12" s="60">
        <v>42285999.640000001</v>
      </c>
      <c r="K12" s="60">
        <v>39371976.539999999</v>
      </c>
      <c r="L12" s="113">
        <v>33080327.809999999</v>
      </c>
    </row>
  </sheetData>
  <autoFilter ref="A5:L12" xr:uid="{00000000-0009-0000-0000-000002000000}"/>
  <hyperlinks>
    <hyperlink ref="C12" r:id="rId1" xr:uid="{00000000-0004-0000-0200-000000000000}"/>
    <hyperlink ref="C11" r:id="rId2" xr:uid="{00000000-0004-0000-0200-000001000000}"/>
    <hyperlink ref="C6" r:id="rId3" xr:uid="{00000000-0004-0000-0200-000002000000}"/>
    <hyperlink ref="C7" r:id="rId4" xr:uid="{00000000-0004-0000-0200-000003000000}"/>
    <hyperlink ref="C8" r:id="rId5" xr:uid="{00000000-0004-0000-0200-000004000000}"/>
    <hyperlink ref="C9" r:id="rId6" location="Niezbędne dokumenty" xr:uid="{00000000-0004-0000-0200-000005000000}"/>
    <hyperlink ref="C10" r:id="rId7" xr:uid="{00000000-0004-0000-0200-000006000000}"/>
  </hyperlinks>
  <pageMargins left="0.7" right="0.7" top="0.75" bottom="0.75" header="0.3" footer="0.3"/>
  <pageSetup paperSize="9" scale="54" orientation="landscape"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15"/>
  <sheetViews>
    <sheetView topLeftCell="A4" zoomScaleNormal="100" zoomScaleSheetLayoutView="100" workbookViewId="0">
      <selection activeCell="I36" sqref="I36"/>
    </sheetView>
  </sheetViews>
  <sheetFormatPr defaultColWidth="9.26953125" defaultRowHeight="11.5" x14ac:dyDescent="0.25"/>
  <cols>
    <col min="1" max="1" width="28.453125" style="2" customWidth="1"/>
    <col min="2" max="3" width="23.26953125" style="2" customWidth="1"/>
    <col min="4" max="4" width="18" style="2" bestFit="1" customWidth="1"/>
    <col min="5" max="5" width="18" style="2" customWidth="1"/>
    <col min="6" max="6" width="16.7265625" style="2" customWidth="1"/>
    <col min="7" max="7" width="28.7265625" style="2" bestFit="1" customWidth="1"/>
    <col min="8" max="8" width="21.453125" style="2" customWidth="1"/>
    <col min="9" max="9" width="15" style="2" customWidth="1"/>
    <col min="10" max="10" width="16.7265625" style="2" customWidth="1"/>
    <col min="11" max="16384" width="9.26953125" style="2"/>
  </cols>
  <sheetData>
    <row r="1" spans="1:10" x14ac:dyDescent="0.25">
      <c r="A1" s="10" t="s">
        <v>43</v>
      </c>
      <c r="B1" s="4"/>
      <c r="C1" s="10"/>
    </row>
    <row r="2" spans="1:10" x14ac:dyDescent="0.25">
      <c r="A2" s="4"/>
      <c r="B2" s="4"/>
      <c r="C2" s="4"/>
    </row>
    <row r="3" spans="1:10" x14ac:dyDescent="0.25">
      <c r="A3" s="10" t="s">
        <v>153</v>
      </c>
      <c r="B3" s="4"/>
      <c r="C3" s="4"/>
      <c r="I3" s="132"/>
      <c r="J3" s="132"/>
    </row>
    <row r="4" spans="1:10" ht="7.5" customHeight="1" thickBot="1" x14ac:dyDescent="0.3">
      <c r="A4" s="4"/>
      <c r="B4" s="4"/>
      <c r="C4" s="4"/>
    </row>
    <row r="5" spans="1:10" s="10" customFormat="1" ht="69" x14ac:dyDescent="0.25">
      <c r="A5" s="49" t="s">
        <v>19</v>
      </c>
      <c r="B5" s="50" t="s">
        <v>20</v>
      </c>
      <c r="C5" s="50" t="s">
        <v>1</v>
      </c>
      <c r="D5" s="50" t="s">
        <v>23</v>
      </c>
      <c r="E5" s="50" t="s">
        <v>24</v>
      </c>
      <c r="F5" s="50" t="s">
        <v>22</v>
      </c>
      <c r="G5" s="50" t="s">
        <v>21</v>
      </c>
      <c r="H5" s="50" t="s">
        <v>25</v>
      </c>
      <c r="I5" s="50" t="s">
        <v>26</v>
      </c>
      <c r="J5" s="41" t="s">
        <v>27</v>
      </c>
    </row>
    <row r="6" spans="1:10" ht="69" x14ac:dyDescent="0.25">
      <c r="A6" s="64" t="s">
        <v>96</v>
      </c>
      <c r="B6" s="20" t="s">
        <v>97</v>
      </c>
      <c r="C6" s="116" t="s">
        <v>98</v>
      </c>
      <c r="D6" s="20" t="s">
        <v>99</v>
      </c>
      <c r="E6" s="20" t="s">
        <v>100</v>
      </c>
      <c r="F6" s="21">
        <v>42768</v>
      </c>
      <c r="G6" s="21">
        <v>42838</v>
      </c>
      <c r="H6" s="78">
        <v>34097468.119999997</v>
      </c>
      <c r="I6" s="78">
        <v>28874934.170000002</v>
      </c>
      <c r="J6" s="117">
        <v>23692444.41</v>
      </c>
    </row>
    <row r="7" spans="1:10" ht="34.5" x14ac:dyDescent="0.25">
      <c r="A7" s="64" t="s">
        <v>101</v>
      </c>
      <c r="B7" s="20" t="s">
        <v>97</v>
      </c>
      <c r="C7" s="20" t="s">
        <v>67</v>
      </c>
      <c r="D7" s="20" t="s">
        <v>102</v>
      </c>
      <c r="E7" s="20" t="s">
        <v>103</v>
      </c>
      <c r="F7" s="21">
        <v>42786</v>
      </c>
      <c r="G7" s="21">
        <v>42947</v>
      </c>
      <c r="H7" s="115">
        <v>26221142.02</v>
      </c>
      <c r="I7" s="115">
        <v>26221142.02</v>
      </c>
      <c r="J7" s="118">
        <v>24428712.609999999</v>
      </c>
    </row>
    <row r="8" spans="1:10" ht="34.5" x14ac:dyDescent="0.25">
      <c r="A8" s="64" t="s">
        <v>104</v>
      </c>
      <c r="B8" s="20" t="s">
        <v>105</v>
      </c>
      <c r="C8" s="20" t="s">
        <v>71</v>
      </c>
      <c r="D8" s="12" t="s">
        <v>106</v>
      </c>
      <c r="E8" s="20" t="s">
        <v>47</v>
      </c>
      <c r="F8" s="21">
        <v>42373</v>
      </c>
      <c r="G8" s="21">
        <v>42549</v>
      </c>
      <c r="H8" s="78">
        <v>184132844</v>
      </c>
      <c r="I8" s="78">
        <v>167689133.25</v>
      </c>
      <c r="J8" s="117">
        <v>142535763.25999999</v>
      </c>
    </row>
    <row r="9" spans="1:10" ht="115" x14ac:dyDescent="0.25">
      <c r="A9" s="64" t="s">
        <v>154</v>
      </c>
      <c r="B9" s="20" t="s">
        <v>97</v>
      </c>
      <c r="C9" s="79" t="s">
        <v>59</v>
      </c>
      <c r="D9" s="20" t="s">
        <v>155</v>
      </c>
      <c r="E9" s="20" t="s">
        <v>156</v>
      </c>
      <c r="F9" s="21">
        <v>43494</v>
      </c>
      <c r="G9" s="21">
        <v>43662</v>
      </c>
      <c r="H9" s="78">
        <v>3300497</v>
      </c>
      <c r="I9" s="78">
        <v>3300497</v>
      </c>
      <c r="J9" s="117">
        <v>2805422.45</v>
      </c>
    </row>
    <row r="10" spans="1:10" ht="46" x14ac:dyDescent="0.25">
      <c r="A10" s="64" t="s">
        <v>157</v>
      </c>
      <c r="B10" s="20" t="s">
        <v>97</v>
      </c>
      <c r="C10" s="79" t="s">
        <v>59</v>
      </c>
      <c r="D10" s="20" t="s">
        <v>158</v>
      </c>
      <c r="E10" s="20" t="s">
        <v>159</v>
      </c>
      <c r="F10" s="21">
        <v>43524</v>
      </c>
      <c r="G10" s="21">
        <v>43684</v>
      </c>
      <c r="H10" s="78">
        <v>262251</v>
      </c>
      <c r="I10" s="78">
        <v>262251</v>
      </c>
      <c r="J10" s="117">
        <v>222913.35</v>
      </c>
    </row>
    <row r="11" spans="1:10" ht="57.5" x14ac:dyDescent="0.25">
      <c r="A11" s="64" t="s">
        <v>160</v>
      </c>
      <c r="B11" s="20" t="s">
        <v>97</v>
      </c>
      <c r="C11" s="79" t="s">
        <v>59</v>
      </c>
      <c r="D11" s="20" t="s">
        <v>161</v>
      </c>
      <c r="E11" s="20" t="s">
        <v>162</v>
      </c>
      <c r="F11" s="21">
        <v>43524</v>
      </c>
      <c r="G11" s="21">
        <v>43686</v>
      </c>
      <c r="H11" s="78">
        <v>522325</v>
      </c>
      <c r="I11" s="78">
        <v>522325</v>
      </c>
      <c r="J11" s="117">
        <v>443976.25</v>
      </c>
    </row>
    <row r="12" spans="1:10" ht="34.5" x14ac:dyDescent="0.25">
      <c r="A12" s="64" t="s">
        <v>163</v>
      </c>
      <c r="B12" s="20" t="s">
        <v>97</v>
      </c>
      <c r="C12" s="79" t="s">
        <v>59</v>
      </c>
      <c r="D12" s="20" t="s">
        <v>164</v>
      </c>
      <c r="E12" s="20" t="s">
        <v>165</v>
      </c>
      <c r="F12" s="21">
        <v>43524</v>
      </c>
      <c r="G12" s="21">
        <v>43811</v>
      </c>
      <c r="H12" s="78">
        <v>626999.88</v>
      </c>
      <c r="I12" s="78">
        <v>626999.88</v>
      </c>
      <c r="J12" s="117">
        <v>532949.89</v>
      </c>
    </row>
    <row r="13" spans="1:10" ht="46" x14ac:dyDescent="0.25">
      <c r="A13" s="64" t="s">
        <v>166</v>
      </c>
      <c r="B13" s="20" t="s">
        <v>97</v>
      </c>
      <c r="C13" s="79" t="s">
        <v>59</v>
      </c>
      <c r="D13" s="20" t="s">
        <v>167</v>
      </c>
      <c r="E13" s="20" t="s">
        <v>168</v>
      </c>
      <c r="F13" s="21">
        <v>43567</v>
      </c>
      <c r="G13" s="21">
        <v>43811</v>
      </c>
      <c r="H13" s="78">
        <v>722601.25</v>
      </c>
      <c r="I13" s="78">
        <v>722601.25</v>
      </c>
      <c r="J13" s="117">
        <v>614211.05000000005</v>
      </c>
    </row>
    <row r="14" spans="1:10" ht="69.5" thickBot="1" x14ac:dyDescent="0.3">
      <c r="A14" s="65" t="s">
        <v>169</v>
      </c>
      <c r="B14" s="61" t="s">
        <v>97</v>
      </c>
      <c r="C14" s="119" t="s">
        <v>59</v>
      </c>
      <c r="D14" s="61" t="s">
        <v>170</v>
      </c>
      <c r="E14" s="61" t="s">
        <v>171</v>
      </c>
      <c r="F14" s="62">
        <v>43570</v>
      </c>
      <c r="G14" s="62">
        <v>43808</v>
      </c>
      <c r="H14" s="63">
        <v>3555253.75</v>
      </c>
      <c r="I14" s="63">
        <v>3555253.75</v>
      </c>
      <c r="J14" s="120">
        <v>3021965.68</v>
      </c>
    </row>
    <row r="15" spans="1:10" x14ac:dyDescent="0.25">
      <c r="H15" s="69"/>
      <c r="I15" s="69"/>
      <c r="J15" s="69"/>
    </row>
  </sheetData>
  <autoFilter ref="A5:J14" xr:uid="{00000000-0009-0000-0000-000003000000}"/>
  <mergeCells count="1">
    <mergeCell ref="I3:J3"/>
  </mergeCells>
  <conditionalFormatting sqref="H6:J7">
    <cfRule type="expression" dxfId="8" priority="12" stopIfTrue="1">
      <formula>IF($M6="T",1,0)</formula>
    </cfRule>
  </conditionalFormatting>
  <conditionalFormatting sqref="D6:D7">
    <cfRule type="expression" dxfId="7" priority="11" stopIfTrue="1">
      <formula>IF($M6="T",1,0)</formula>
    </cfRule>
  </conditionalFormatting>
  <conditionalFormatting sqref="E6:E7">
    <cfRule type="expression" dxfId="6" priority="10" stopIfTrue="1">
      <formula>IF($M6="T",1,0)</formula>
    </cfRule>
  </conditionalFormatting>
  <conditionalFormatting sqref="E8">
    <cfRule type="expression" dxfId="5" priority="9" stopIfTrue="1">
      <formula>IF($M8="T",1,0)</formula>
    </cfRule>
  </conditionalFormatting>
  <conditionalFormatting sqref="H8">
    <cfRule type="expression" dxfId="4" priority="8" stopIfTrue="1">
      <formula>IF($M8="T",1,0)</formula>
    </cfRule>
  </conditionalFormatting>
  <conditionalFormatting sqref="I8:J8">
    <cfRule type="expression" dxfId="3" priority="7" stopIfTrue="1">
      <formula>IF($M8="T",1,0)</formula>
    </cfRule>
  </conditionalFormatting>
  <conditionalFormatting sqref="E9:E14">
    <cfRule type="expression" dxfId="2" priority="1" stopIfTrue="1">
      <formula>IF($M9="T",1,0)</formula>
    </cfRule>
  </conditionalFormatting>
  <conditionalFormatting sqref="H9:J14">
    <cfRule type="expression" dxfId="1" priority="3" stopIfTrue="1">
      <formula>IF($M9="T",1,0)</formula>
    </cfRule>
  </conditionalFormatting>
  <conditionalFormatting sqref="D9:D14">
    <cfRule type="expression" dxfId="0" priority="2" stopIfTrue="1">
      <formula>IF($M9="T",1,0)</formula>
    </cfRule>
  </conditionalFormatting>
  <pageMargins left="0.7" right="0.7" top="0.75" bottom="0.75" header="0.3" footer="0.3"/>
  <pageSetup paperSize="9" scale="62"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40"/>
  <sheetViews>
    <sheetView zoomScale="90" zoomScaleNormal="90" zoomScaleSheetLayoutView="70" workbookViewId="0">
      <pane xSplit="1" ySplit="6" topLeftCell="M49" activePane="bottomRight" state="frozen"/>
      <selection pane="topRight" activeCell="B1" sqref="B1"/>
      <selection pane="bottomLeft" activeCell="A5" sqref="A5"/>
      <selection pane="bottomRight" activeCell="N7" sqref="N7:Q7"/>
    </sheetView>
  </sheetViews>
  <sheetFormatPr defaultRowHeight="14.5" x14ac:dyDescent="0.35"/>
  <cols>
    <col min="1" max="1" width="18.7265625" style="89" customWidth="1"/>
    <col min="2" max="2" width="14.453125" customWidth="1"/>
    <col min="3" max="3" width="15" customWidth="1"/>
    <col min="4" max="4" width="12.54296875" customWidth="1"/>
    <col min="5" max="5" width="12.26953125" customWidth="1"/>
    <col min="6" max="6" width="13.7265625" customWidth="1"/>
    <col min="7" max="7" width="15.54296875" customWidth="1"/>
    <col min="8" max="8" width="13.26953125" customWidth="1"/>
    <col min="9" max="9" width="46.453125" customWidth="1"/>
    <col min="10" max="10" width="19" customWidth="1"/>
    <col min="11" max="11" width="50.453125" customWidth="1"/>
    <col min="12" max="12" width="19" customWidth="1"/>
    <col min="13" max="13" width="32.54296875" customWidth="1"/>
    <col min="14" max="14" width="16.7265625" customWidth="1"/>
    <col min="15" max="15" width="15.7265625" bestFit="1" customWidth="1"/>
    <col min="16" max="16" width="16.7265625" customWidth="1"/>
    <col min="17" max="17" width="19.453125" customWidth="1"/>
    <col min="18" max="18" width="37.7265625" style="89" customWidth="1"/>
    <col min="19" max="19" width="12.54296875" customWidth="1"/>
    <col min="22" max="22" width="10.7265625" customWidth="1"/>
    <col min="23" max="23" width="13.26953125" customWidth="1"/>
    <col min="24" max="24" width="11.7265625" customWidth="1"/>
    <col min="25" max="25" width="18.26953125" customWidth="1"/>
    <col min="26" max="26" width="99.7265625" style="90" customWidth="1"/>
    <col min="28" max="28" width="16.54296875" customWidth="1"/>
    <col min="30" max="30" width="6.54296875" customWidth="1"/>
  </cols>
  <sheetData>
    <row r="1" spans="1:30" x14ac:dyDescent="0.35">
      <c r="A1" s="10" t="s">
        <v>296</v>
      </c>
    </row>
    <row r="3" spans="1:30" x14ac:dyDescent="0.35">
      <c r="A3" s="107" t="s">
        <v>295</v>
      </c>
    </row>
    <row r="4" spans="1:30" ht="79.150000000000006" customHeight="1" x14ac:dyDescent="0.35">
      <c r="A4" s="133" t="s">
        <v>173</v>
      </c>
      <c r="B4" s="133" t="s">
        <v>174</v>
      </c>
      <c r="C4" s="133" t="s">
        <v>175</v>
      </c>
      <c r="D4" s="80" t="s">
        <v>176</v>
      </c>
      <c r="E4" s="133" t="s">
        <v>177</v>
      </c>
      <c r="F4" s="133" t="s">
        <v>178</v>
      </c>
      <c r="G4" s="133" t="s">
        <v>179</v>
      </c>
      <c r="H4" s="133" t="s">
        <v>180</v>
      </c>
      <c r="I4" s="133" t="s">
        <v>181</v>
      </c>
      <c r="J4" s="133" t="s">
        <v>182</v>
      </c>
      <c r="K4" s="133" t="s">
        <v>183</v>
      </c>
      <c r="L4" s="133" t="s">
        <v>184</v>
      </c>
      <c r="M4" s="133" t="s">
        <v>6</v>
      </c>
      <c r="N4" s="141" t="s">
        <v>185</v>
      </c>
      <c r="O4" s="142"/>
      <c r="P4" s="141" t="s">
        <v>186</v>
      </c>
      <c r="Q4" s="142"/>
      <c r="R4" s="133" t="s">
        <v>187</v>
      </c>
      <c r="S4" s="81" t="s">
        <v>188</v>
      </c>
      <c r="T4" s="141" t="s">
        <v>189</v>
      </c>
      <c r="U4" s="142"/>
      <c r="V4" s="81" t="s">
        <v>190</v>
      </c>
      <c r="W4" s="81" t="s">
        <v>191</v>
      </c>
      <c r="X4" s="81" t="s">
        <v>192</v>
      </c>
      <c r="Y4" s="81" t="s">
        <v>193</v>
      </c>
      <c r="Z4" s="81" t="s">
        <v>194</v>
      </c>
      <c r="AD4" s="82" t="s">
        <v>195</v>
      </c>
    </row>
    <row r="5" spans="1:30" s="83" customFormat="1" ht="24.4" customHeight="1" x14ac:dyDescent="0.35">
      <c r="A5" s="134"/>
      <c r="B5" s="134"/>
      <c r="C5" s="134"/>
      <c r="D5" s="81" t="s">
        <v>196</v>
      </c>
      <c r="E5" s="134"/>
      <c r="F5" s="134"/>
      <c r="G5" s="134"/>
      <c r="H5" s="134"/>
      <c r="I5" s="134"/>
      <c r="J5" s="134"/>
      <c r="K5" s="134"/>
      <c r="L5" s="134"/>
      <c r="M5" s="134"/>
      <c r="N5" s="81" t="s">
        <v>7</v>
      </c>
      <c r="O5" s="81" t="s">
        <v>8</v>
      </c>
      <c r="P5" s="81" t="s">
        <v>7</v>
      </c>
      <c r="Q5" s="81" t="s">
        <v>8</v>
      </c>
      <c r="R5" s="134"/>
      <c r="S5" s="81" t="s">
        <v>196</v>
      </c>
      <c r="T5" s="81" t="s">
        <v>196</v>
      </c>
      <c r="U5" s="81" t="s">
        <v>197</v>
      </c>
      <c r="V5" s="81" t="s">
        <v>196</v>
      </c>
      <c r="W5" s="81" t="s">
        <v>196</v>
      </c>
      <c r="X5" s="81" t="s">
        <v>196</v>
      </c>
      <c r="Y5" s="81"/>
      <c r="Z5" s="81"/>
      <c r="AD5" s="82" t="s">
        <v>198</v>
      </c>
    </row>
    <row r="6" spans="1:30" s="83" customFormat="1" ht="19.149999999999999" customHeight="1" x14ac:dyDescent="0.35">
      <c r="A6" s="84">
        <v>1</v>
      </c>
      <c r="B6" s="84">
        <v>2</v>
      </c>
      <c r="C6" s="84">
        <v>3</v>
      </c>
      <c r="D6" s="85">
        <v>4</v>
      </c>
      <c r="E6" s="84">
        <v>5</v>
      </c>
      <c r="F6" s="84">
        <v>6</v>
      </c>
      <c r="G6" s="86">
        <v>7</v>
      </c>
      <c r="H6" s="86">
        <v>8</v>
      </c>
      <c r="I6" s="84">
        <v>9</v>
      </c>
      <c r="J6" s="84">
        <v>10</v>
      </c>
      <c r="K6" s="86">
        <v>11</v>
      </c>
      <c r="L6" s="86">
        <v>12</v>
      </c>
      <c r="M6" s="86">
        <v>13</v>
      </c>
      <c r="N6" s="87">
        <v>14</v>
      </c>
      <c r="O6" s="87">
        <v>15</v>
      </c>
      <c r="P6" s="87">
        <v>16</v>
      </c>
      <c r="Q6" s="87">
        <v>17</v>
      </c>
      <c r="R6" s="86">
        <v>18</v>
      </c>
      <c r="S6" s="87">
        <v>19</v>
      </c>
      <c r="T6" s="87">
        <v>20</v>
      </c>
      <c r="U6" s="87">
        <v>21</v>
      </c>
      <c r="V6" s="87">
        <v>22</v>
      </c>
      <c r="W6" s="87">
        <v>23</v>
      </c>
      <c r="X6" s="87">
        <v>24</v>
      </c>
      <c r="Y6" s="87">
        <v>25</v>
      </c>
      <c r="Z6" s="88">
        <v>26</v>
      </c>
      <c r="AD6" s="82" t="s">
        <v>199</v>
      </c>
    </row>
    <row r="7" spans="1:30" s="97" customFormat="1" ht="39" x14ac:dyDescent="0.35">
      <c r="A7" s="135" t="s">
        <v>200</v>
      </c>
      <c r="B7" s="135" t="s">
        <v>136</v>
      </c>
      <c r="C7" s="138" t="s">
        <v>201</v>
      </c>
      <c r="D7" s="135" t="s">
        <v>202</v>
      </c>
      <c r="E7" s="138" t="s">
        <v>203</v>
      </c>
      <c r="F7" s="135" t="s">
        <v>66</v>
      </c>
      <c r="G7" s="91" t="s">
        <v>204</v>
      </c>
      <c r="H7" s="91" t="s">
        <v>205</v>
      </c>
      <c r="I7" s="92"/>
      <c r="J7" s="93"/>
      <c r="K7" s="93"/>
      <c r="L7" s="93"/>
      <c r="M7" s="138" t="s">
        <v>103</v>
      </c>
      <c r="N7" s="121">
        <v>24428712.609999999</v>
      </c>
      <c r="O7" s="121">
        <v>1792429.41</v>
      </c>
      <c r="P7" s="121">
        <v>14271612.800000001</v>
      </c>
      <c r="Q7" s="121">
        <v>0</v>
      </c>
      <c r="R7" s="91"/>
      <c r="S7" s="94" t="s">
        <v>202</v>
      </c>
      <c r="T7" s="94" t="s">
        <v>202</v>
      </c>
      <c r="U7" s="95">
        <v>2</v>
      </c>
      <c r="V7" s="94" t="s">
        <v>202</v>
      </c>
      <c r="W7" s="94" t="s">
        <v>202</v>
      </c>
      <c r="X7" s="94" t="s">
        <v>202</v>
      </c>
      <c r="Y7" s="96" t="s">
        <v>198</v>
      </c>
      <c r="Z7" s="91" t="s">
        <v>206</v>
      </c>
      <c r="AB7" s="98"/>
    </row>
    <row r="8" spans="1:30" s="97" customFormat="1" ht="39" x14ac:dyDescent="0.35">
      <c r="A8" s="136"/>
      <c r="B8" s="136"/>
      <c r="C8" s="139"/>
      <c r="D8" s="136"/>
      <c r="E8" s="139"/>
      <c r="F8" s="136"/>
      <c r="G8" s="91"/>
      <c r="H8" s="91"/>
      <c r="I8" s="91" t="s">
        <v>207</v>
      </c>
      <c r="J8" s="91" t="s">
        <v>208</v>
      </c>
      <c r="K8" s="93"/>
      <c r="L8" s="93"/>
      <c r="M8" s="139"/>
      <c r="N8" s="99">
        <v>5863160.4000000004</v>
      </c>
      <c r="O8" s="99">
        <v>0</v>
      </c>
      <c r="P8" s="99">
        <v>5863160.4000000004</v>
      </c>
      <c r="Q8" s="99">
        <v>0</v>
      </c>
      <c r="R8" s="91" t="s">
        <v>209</v>
      </c>
      <c r="S8" s="94" t="s">
        <v>202</v>
      </c>
      <c r="T8" s="94" t="s">
        <v>210</v>
      </c>
      <c r="U8" s="94"/>
      <c r="V8" s="94" t="s">
        <v>202</v>
      </c>
      <c r="W8" s="94" t="s">
        <v>202</v>
      </c>
      <c r="X8" s="94" t="s">
        <v>202</v>
      </c>
      <c r="Y8" s="96" t="s">
        <v>198</v>
      </c>
      <c r="Z8" s="91" t="s">
        <v>211</v>
      </c>
      <c r="AB8" s="98"/>
    </row>
    <row r="9" spans="1:30" s="97" customFormat="1" ht="91" x14ac:dyDescent="0.35">
      <c r="A9" s="136"/>
      <c r="B9" s="136"/>
      <c r="C9" s="139"/>
      <c r="D9" s="136"/>
      <c r="E9" s="139"/>
      <c r="F9" s="136"/>
      <c r="G9" s="91"/>
      <c r="H9" s="91"/>
      <c r="I9" s="91" t="s">
        <v>212</v>
      </c>
      <c r="J9" s="91" t="s">
        <v>205</v>
      </c>
      <c r="K9" s="93"/>
      <c r="L9" s="93"/>
      <c r="M9" s="139"/>
      <c r="N9" s="99">
        <v>6883853</v>
      </c>
      <c r="O9" s="99">
        <v>0</v>
      </c>
      <c r="P9" s="99">
        <v>6883853</v>
      </c>
      <c r="Q9" s="99">
        <v>0</v>
      </c>
      <c r="R9" s="91" t="s">
        <v>213</v>
      </c>
      <c r="S9" s="94" t="s">
        <v>202</v>
      </c>
      <c r="T9" s="94" t="s">
        <v>202</v>
      </c>
      <c r="U9" s="94">
        <v>2</v>
      </c>
      <c r="V9" s="94" t="s">
        <v>202</v>
      </c>
      <c r="W9" s="94" t="s">
        <v>202</v>
      </c>
      <c r="X9" s="94" t="s">
        <v>202</v>
      </c>
      <c r="Y9" s="96" t="s">
        <v>198</v>
      </c>
      <c r="Z9" s="91"/>
      <c r="AB9" s="98"/>
    </row>
    <row r="10" spans="1:30" s="97" customFormat="1" ht="83.25" customHeight="1" x14ac:dyDescent="0.35">
      <c r="A10" s="137"/>
      <c r="B10" s="137"/>
      <c r="C10" s="140"/>
      <c r="D10" s="137"/>
      <c r="E10" s="140"/>
      <c r="F10" s="137"/>
      <c r="G10" s="91"/>
      <c r="H10" s="91"/>
      <c r="I10" s="91" t="s">
        <v>214</v>
      </c>
      <c r="J10" s="94" t="s">
        <v>205</v>
      </c>
      <c r="K10" s="93"/>
      <c r="L10" s="93"/>
      <c r="M10" s="140"/>
      <c r="N10" s="99">
        <v>1524599.4</v>
      </c>
      <c r="O10" s="99">
        <v>0</v>
      </c>
      <c r="P10" s="99">
        <v>1524599.4</v>
      </c>
      <c r="Q10" s="99">
        <v>0</v>
      </c>
      <c r="R10" s="91" t="s">
        <v>215</v>
      </c>
      <c r="S10" s="94" t="s">
        <v>210</v>
      </c>
      <c r="T10" s="94" t="s">
        <v>210</v>
      </c>
      <c r="U10" s="94"/>
      <c r="V10" s="94" t="s">
        <v>202</v>
      </c>
      <c r="W10" s="94" t="s">
        <v>202</v>
      </c>
      <c r="X10" s="94" t="s">
        <v>202</v>
      </c>
      <c r="Y10" s="96" t="s">
        <v>198</v>
      </c>
      <c r="Z10" s="91"/>
      <c r="AB10" s="98"/>
    </row>
    <row r="11" spans="1:30" s="97" customFormat="1" ht="26" x14ac:dyDescent="0.35">
      <c r="A11" s="94" t="s">
        <v>200</v>
      </c>
      <c r="B11" s="94" t="s">
        <v>136</v>
      </c>
      <c r="C11" s="91" t="s">
        <v>216</v>
      </c>
      <c r="D11" s="94" t="s">
        <v>202</v>
      </c>
      <c r="E11" s="91" t="s">
        <v>217</v>
      </c>
      <c r="F11" s="94" t="s">
        <v>62</v>
      </c>
      <c r="G11" s="91" t="s">
        <v>218</v>
      </c>
      <c r="H11" s="91" t="s">
        <v>219</v>
      </c>
      <c r="I11" s="91"/>
      <c r="J11" s="94"/>
      <c r="K11" s="93"/>
      <c r="L11" s="93"/>
      <c r="M11" s="91" t="s">
        <v>44</v>
      </c>
      <c r="N11" s="99">
        <v>70141108.140000001</v>
      </c>
      <c r="O11" s="99">
        <v>31478153.559999999</v>
      </c>
      <c r="P11" s="99">
        <v>11772300</v>
      </c>
      <c r="Q11" s="99">
        <v>0</v>
      </c>
      <c r="R11" s="91" t="s">
        <v>220</v>
      </c>
      <c r="S11" s="94" t="s">
        <v>202</v>
      </c>
      <c r="T11" s="94" t="s">
        <v>202</v>
      </c>
      <c r="U11" s="94">
        <v>5</v>
      </c>
      <c r="V11" s="94" t="s">
        <v>202</v>
      </c>
      <c r="W11" s="94" t="s">
        <v>202</v>
      </c>
      <c r="X11" s="94" t="s">
        <v>202</v>
      </c>
      <c r="Y11" s="96" t="s">
        <v>198</v>
      </c>
      <c r="Z11" s="91" t="s">
        <v>221</v>
      </c>
      <c r="AB11" s="98"/>
    </row>
    <row r="12" spans="1:30" s="97" customFormat="1" ht="107.65" customHeight="1" x14ac:dyDescent="0.35">
      <c r="A12" s="135" t="s">
        <v>200</v>
      </c>
      <c r="B12" s="135" t="s">
        <v>136</v>
      </c>
      <c r="C12" s="138" t="s">
        <v>216</v>
      </c>
      <c r="D12" s="135" t="s">
        <v>202</v>
      </c>
      <c r="E12" s="138" t="s">
        <v>217</v>
      </c>
      <c r="F12" s="135" t="s">
        <v>62</v>
      </c>
      <c r="G12" s="138" t="s">
        <v>222</v>
      </c>
      <c r="H12" s="138" t="s">
        <v>205</v>
      </c>
      <c r="I12" s="91"/>
      <c r="J12" s="91"/>
      <c r="K12" s="93"/>
      <c r="L12" s="93"/>
      <c r="M12" s="138" t="s">
        <v>44</v>
      </c>
      <c r="N12" s="121">
        <v>64237578.390000001</v>
      </c>
      <c r="O12" s="121">
        <v>13759734.130000001</v>
      </c>
      <c r="P12" s="121">
        <v>22958376</v>
      </c>
      <c r="Q12" s="121">
        <v>0</v>
      </c>
      <c r="R12" s="138" t="s">
        <v>278</v>
      </c>
      <c r="S12" s="94" t="s">
        <v>202</v>
      </c>
      <c r="T12" s="94" t="s">
        <v>202</v>
      </c>
      <c r="U12" s="94">
        <v>17</v>
      </c>
      <c r="V12" s="94" t="s">
        <v>202</v>
      </c>
      <c r="W12" s="94" t="s">
        <v>202</v>
      </c>
      <c r="X12" s="94" t="s">
        <v>202</v>
      </c>
      <c r="Y12" s="96" t="s">
        <v>198</v>
      </c>
      <c r="Z12" s="138" t="s">
        <v>223</v>
      </c>
      <c r="AB12" s="98"/>
    </row>
    <row r="13" spans="1:30" s="97" customFormat="1" ht="80.150000000000006" customHeight="1" x14ac:dyDescent="0.35">
      <c r="A13" s="136"/>
      <c r="B13" s="136"/>
      <c r="C13" s="139"/>
      <c r="D13" s="136"/>
      <c r="E13" s="139"/>
      <c r="F13" s="136"/>
      <c r="G13" s="139"/>
      <c r="H13" s="139"/>
      <c r="I13" s="91" t="s">
        <v>224</v>
      </c>
      <c r="J13" s="91" t="s">
        <v>205</v>
      </c>
      <c r="K13" s="93"/>
      <c r="L13" s="93"/>
      <c r="M13" s="139"/>
      <c r="N13" s="99">
        <v>1630000</v>
      </c>
      <c r="O13" s="99">
        <v>0</v>
      </c>
      <c r="P13" s="99">
        <v>1630000</v>
      </c>
      <c r="Q13" s="99">
        <v>0</v>
      </c>
      <c r="R13" s="139"/>
      <c r="S13" s="94" t="s">
        <v>210</v>
      </c>
      <c r="T13" s="94" t="s">
        <v>202</v>
      </c>
      <c r="U13" s="94">
        <v>3</v>
      </c>
      <c r="V13" s="94" t="s">
        <v>202</v>
      </c>
      <c r="W13" s="94" t="s">
        <v>202</v>
      </c>
      <c r="X13" s="94" t="s">
        <v>202</v>
      </c>
      <c r="Y13" s="96" t="s">
        <v>198</v>
      </c>
      <c r="Z13" s="139"/>
      <c r="AB13" s="98"/>
    </row>
    <row r="14" spans="1:30" s="97" customFormat="1" ht="41.15" customHeight="1" x14ac:dyDescent="0.35">
      <c r="A14" s="136"/>
      <c r="B14" s="136"/>
      <c r="C14" s="139"/>
      <c r="D14" s="136"/>
      <c r="E14" s="139"/>
      <c r="F14" s="136"/>
      <c r="G14" s="139"/>
      <c r="H14" s="139"/>
      <c r="I14" s="91" t="s">
        <v>225</v>
      </c>
      <c r="J14" s="91" t="s">
        <v>205</v>
      </c>
      <c r="K14" s="93"/>
      <c r="L14" s="93"/>
      <c r="M14" s="139"/>
      <c r="N14" s="99">
        <v>1047000</v>
      </c>
      <c r="O14" s="99">
        <v>0</v>
      </c>
      <c r="P14" s="99">
        <v>1047000</v>
      </c>
      <c r="Q14" s="99">
        <v>0</v>
      </c>
      <c r="R14" s="139"/>
      <c r="S14" s="94" t="s">
        <v>202</v>
      </c>
      <c r="T14" s="94" t="s">
        <v>210</v>
      </c>
      <c r="U14" s="94"/>
      <c r="V14" s="94" t="s">
        <v>202</v>
      </c>
      <c r="W14" s="94" t="s">
        <v>202</v>
      </c>
      <c r="X14" s="94" t="s">
        <v>202</v>
      </c>
      <c r="Y14" s="96" t="s">
        <v>198</v>
      </c>
      <c r="Z14" s="139"/>
      <c r="AB14" s="98"/>
    </row>
    <row r="15" spans="1:30" s="97" customFormat="1" ht="34.15" customHeight="1" x14ac:dyDescent="0.35">
      <c r="A15" s="136"/>
      <c r="B15" s="136"/>
      <c r="C15" s="139"/>
      <c r="D15" s="136"/>
      <c r="E15" s="139"/>
      <c r="F15" s="136"/>
      <c r="G15" s="139"/>
      <c r="H15" s="139"/>
      <c r="I15" s="91" t="s">
        <v>226</v>
      </c>
      <c r="J15" s="91" t="s">
        <v>205</v>
      </c>
      <c r="K15" s="93"/>
      <c r="L15" s="93"/>
      <c r="M15" s="139"/>
      <c r="N15" s="99">
        <v>35000</v>
      </c>
      <c r="O15" s="99">
        <v>0</v>
      </c>
      <c r="P15" s="99">
        <v>35000</v>
      </c>
      <c r="Q15" s="99">
        <v>0</v>
      </c>
      <c r="R15" s="139"/>
      <c r="S15" s="94" t="s">
        <v>210</v>
      </c>
      <c r="T15" s="94" t="s">
        <v>210</v>
      </c>
      <c r="U15" s="94"/>
      <c r="V15" s="94" t="s">
        <v>210</v>
      </c>
      <c r="W15" s="94" t="s">
        <v>202</v>
      </c>
      <c r="X15" s="94" t="s">
        <v>202</v>
      </c>
      <c r="Y15" s="96" t="s">
        <v>198</v>
      </c>
      <c r="Z15" s="139"/>
      <c r="AB15" s="98"/>
    </row>
    <row r="16" spans="1:30" s="97" customFormat="1" ht="34.15" customHeight="1" x14ac:dyDescent="0.35">
      <c r="A16" s="136"/>
      <c r="B16" s="136"/>
      <c r="C16" s="139"/>
      <c r="D16" s="136"/>
      <c r="E16" s="139"/>
      <c r="F16" s="136"/>
      <c r="G16" s="139"/>
      <c r="H16" s="139"/>
      <c r="I16" s="91" t="s">
        <v>227</v>
      </c>
      <c r="J16" s="91" t="s">
        <v>205</v>
      </c>
      <c r="K16" s="93"/>
      <c r="L16" s="93"/>
      <c r="M16" s="139"/>
      <c r="N16" s="99">
        <v>10000</v>
      </c>
      <c r="O16" s="99">
        <v>0</v>
      </c>
      <c r="P16" s="99">
        <v>10000</v>
      </c>
      <c r="Q16" s="99">
        <v>0</v>
      </c>
      <c r="R16" s="139"/>
      <c r="S16" s="94" t="s">
        <v>210</v>
      </c>
      <c r="T16" s="94" t="s">
        <v>210</v>
      </c>
      <c r="U16" s="94"/>
      <c r="V16" s="94" t="s">
        <v>210</v>
      </c>
      <c r="W16" s="94" t="s">
        <v>202</v>
      </c>
      <c r="X16" s="94" t="s">
        <v>202</v>
      </c>
      <c r="Y16" s="96" t="s">
        <v>198</v>
      </c>
      <c r="Z16" s="139"/>
      <c r="AB16" s="98"/>
    </row>
    <row r="17" spans="1:28" s="97" customFormat="1" ht="37.5" customHeight="1" x14ac:dyDescent="0.35">
      <c r="A17" s="136"/>
      <c r="B17" s="136"/>
      <c r="C17" s="139"/>
      <c r="D17" s="136"/>
      <c r="E17" s="139"/>
      <c r="F17" s="136"/>
      <c r="G17" s="139"/>
      <c r="H17" s="139"/>
      <c r="I17" s="91" t="s">
        <v>228</v>
      </c>
      <c r="J17" s="91" t="s">
        <v>205</v>
      </c>
      <c r="K17" s="93"/>
      <c r="L17" s="93"/>
      <c r="M17" s="139"/>
      <c r="N17" s="99">
        <v>1192740</v>
      </c>
      <c r="O17" s="99">
        <v>0</v>
      </c>
      <c r="P17" s="99">
        <v>1192740</v>
      </c>
      <c r="Q17" s="99">
        <v>0</v>
      </c>
      <c r="R17" s="139"/>
      <c r="S17" s="94" t="s">
        <v>210</v>
      </c>
      <c r="T17" s="94" t="s">
        <v>202</v>
      </c>
      <c r="U17" s="94">
        <v>5</v>
      </c>
      <c r="V17" s="94" t="s">
        <v>202</v>
      </c>
      <c r="W17" s="94" t="s">
        <v>202</v>
      </c>
      <c r="X17" s="94" t="s">
        <v>202</v>
      </c>
      <c r="Y17" s="96" t="s">
        <v>198</v>
      </c>
      <c r="Z17" s="139"/>
      <c r="AB17" s="98"/>
    </row>
    <row r="18" spans="1:28" s="97" customFormat="1" ht="37.5" customHeight="1" x14ac:dyDescent="0.35">
      <c r="A18" s="136"/>
      <c r="B18" s="136"/>
      <c r="C18" s="139"/>
      <c r="D18" s="136"/>
      <c r="E18" s="139"/>
      <c r="F18" s="136"/>
      <c r="G18" s="139"/>
      <c r="H18" s="139"/>
      <c r="I18" s="91" t="s">
        <v>229</v>
      </c>
      <c r="J18" s="91" t="s">
        <v>230</v>
      </c>
      <c r="K18" s="93"/>
      <c r="L18" s="93"/>
      <c r="M18" s="139"/>
      <c r="N18" s="99">
        <v>350000</v>
      </c>
      <c r="O18" s="99">
        <v>0</v>
      </c>
      <c r="P18" s="99">
        <v>350000</v>
      </c>
      <c r="Q18" s="99">
        <v>0</v>
      </c>
      <c r="R18" s="139"/>
      <c r="S18" s="94" t="s">
        <v>210</v>
      </c>
      <c r="T18" s="94" t="s">
        <v>210</v>
      </c>
      <c r="U18" s="94"/>
      <c r="V18" s="94" t="s">
        <v>210</v>
      </c>
      <c r="W18" s="94" t="s">
        <v>202</v>
      </c>
      <c r="X18" s="94" t="s">
        <v>202</v>
      </c>
      <c r="Y18" s="96" t="s">
        <v>198</v>
      </c>
      <c r="Z18" s="139"/>
      <c r="AB18" s="98"/>
    </row>
    <row r="19" spans="1:28" s="97" customFormat="1" ht="37.5" customHeight="1" x14ac:dyDescent="0.35">
      <c r="A19" s="137"/>
      <c r="B19" s="137"/>
      <c r="C19" s="140"/>
      <c r="D19" s="137"/>
      <c r="E19" s="140"/>
      <c r="F19" s="137"/>
      <c r="G19" s="140"/>
      <c r="H19" s="140"/>
      <c r="I19" s="91" t="s">
        <v>231</v>
      </c>
      <c r="J19" s="91" t="s">
        <v>205</v>
      </c>
      <c r="K19" s="93"/>
      <c r="L19" s="93"/>
      <c r="M19" s="140"/>
      <c r="N19" s="99">
        <v>150000</v>
      </c>
      <c r="O19" s="99">
        <v>0</v>
      </c>
      <c r="P19" s="99">
        <v>150000</v>
      </c>
      <c r="Q19" s="99">
        <v>0</v>
      </c>
      <c r="R19" s="140"/>
      <c r="S19" s="94" t="s">
        <v>210</v>
      </c>
      <c r="T19" s="94" t="s">
        <v>210</v>
      </c>
      <c r="U19" s="94"/>
      <c r="V19" s="94" t="s">
        <v>202</v>
      </c>
      <c r="W19" s="94" t="s">
        <v>202</v>
      </c>
      <c r="X19" s="94" t="s">
        <v>202</v>
      </c>
      <c r="Y19" s="96" t="s">
        <v>198</v>
      </c>
      <c r="Z19" s="140"/>
      <c r="AB19" s="98"/>
    </row>
    <row r="20" spans="1:28" s="97" customFormat="1" ht="73.5" customHeight="1" x14ac:dyDescent="0.35">
      <c r="A20" s="135" t="s">
        <v>200</v>
      </c>
      <c r="B20" s="135" t="s">
        <v>136</v>
      </c>
      <c r="C20" s="138" t="s">
        <v>216</v>
      </c>
      <c r="D20" s="135" t="s">
        <v>202</v>
      </c>
      <c r="E20" s="138" t="s">
        <v>217</v>
      </c>
      <c r="F20" s="135" t="s">
        <v>62</v>
      </c>
      <c r="G20" s="138" t="s">
        <v>232</v>
      </c>
      <c r="H20" s="138" t="s">
        <v>233</v>
      </c>
      <c r="I20" s="91"/>
      <c r="J20" s="94"/>
      <c r="K20" s="93"/>
      <c r="L20" s="93"/>
      <c r="M20" s="138" t="s">
        <v>44</v>
      </c>
      <c r="N20" s="121">
        <v>32184006.93</v>
      </c>
      <c r="O20" s="121">
        <v>3513324.14</v>
      </c>
      <c r="P20" s="121">
        <v>21644034.48</v>
      </c>
      <c r="Q20" s="121">
        <v>0</v>
      </c>
      <c r="R20" s="138" t="s">
        <v>279</v>
      </c>
      <c r="S20" s="94" t="s">
        <v>202</v>
      </c>
      <c r="T20" s="94" t="s">
        <v>202</v>
      </c>
      <c r="U20" s="94">
        <v>7</v>
      </c>
      <c r="V20" s="94" t="s">
        <v>202</v>
      </c>
      <c r="W20" s="94" t="s">
        <v>202</v>
      </c>
      <c r="X20" s="94" t="s">
        <v>202</v>
      </c>
      <c r="Y20" s="96" t="s">
        <v>198</v>
      </c>
      <c r="Z20" s="138" t="s">
        <v>234</v>
      </c>
      <c r="AB20" s="98"/>
    </row>
    <row r="21" spans="1:28" s="97" customFormat="1" ht="73.5" customHeight="1" x14ac:dyDescent="0.35">
      <c r="A21" s="136"/>
      <c r="B21" s="136"/>
      <c r="C21" s="139"/>
      <c r="D21" s="136"/>
      <c r="E21" s="139"/>
      <c r="F21" s="136"/>
      <c r="G21" s="139"/>
      <c r="H21" s="139"/>
      <c r="I21" s="91" t="s">
        <v>235</v>
      </c>
      <c r="J21" s="94" t="s">
        <v>236</v>
      </c>
      <c r="K21" s="93"/>
      <c r="L21" s="93"/>
      <c r="M21" s="139"/>
      <c r="N21" s="99">
        <v>8395280</v>
      </c>
      <c r="O21" s="99">
        <v>0</v>
      </c>
      <c r="P21" s="99">
        <v>8395280</v>
      </c>
      <c r="Q21" s="99">
        <v>0</v>
      </c>
      <c r="R21" s="139"/>
      <c r="S21" s="94" t="s">
        <v>210</v>
      </c>
      <c r="T21" s="94" t="s">
        <v>202</v>
      </c>
      <c r="U21" s="94">
        <v>4</v>
      </c>
      <c r="V21" s="94" t="s">
        <v>202</v>
      </c>
      <c r="W21" s="94" t="s">
        <v>202</v>
      </c>
      <c r="X21" s="94" t="s">
        <v>202</v>
      </c>
      <c r="Y21" s="96" t="s">
        <v>198</v>
      </c>
      <c r="Z21" s="139"/>
      <c r="AB21" s="98"/>
    </row>
    <row r="22" spans="1:28" s="97" customFormat="1" ht="73.5" customHeight="1" x14ac:dyDescent="0.35">
      <c r="A22" s="136"/>
      <c r="B22" s="136"/>
      <c r="C22" s="139"/>
      <c r="D22" s="136"/>
      <c r="E22" s="139"/>
      <c r="F22" s="136"/>
      <c r="G22" s="139"/>
      <c r="H22" s="139"/>
      <c r="I22" s="91" t="s">
        <v>237</v>
      </c>
      <c r="J22" s="94" t="s">
        <v>236</v>
      </c>
      <c r="K22" s="93"/>
      <c r="L22" s="93"/>
      <c r="M22" s="139"/>
      <c r="N22" s="99">
        <v>264900</v>
      </c>
      <c r="O22" s="99">
        <v>0</v>
      </c>
      <c r="P22" s="99">
        <v>264900</v>
      </c>
      <c r="Q22" s="99">
        <v>0</v>
      </c>
      <c r="R22" s="139"/>
      <c r="S22" s="94" t="s">
        <v>202</v>
      </c>
      <c r="T22" s="94" t="s">
        <v>210</v>
      </c>
      <c r="U22" s="94"/>
      <c r="V22" s="94" t="s">
        <v>202</v>
      </c>
      <c r="W22" s="94" t="s">
        <v>202</v>
      </c>
      <c r="X22" s="94" t="s">
        <v>202</v>
      </c>
      <c r="Y22" s="96" t="s">
        <v>198</v>
      </c>
      <c r="Z22" s="139"/>
      <c r="AB22" s="98"/>
    </row>
    <row r="23" spans="1:28" s="97" customFormat="1" ht="73.5" customHeight="1" x14ac:dyDescent="0.35">
      <c r="A23" s="137"/>
      <c r="B23" s="137"/>
      <c r="C23" s="140"/>
      <c r="D23" s="137"/>
      <c r="E23" s="140"/>
      <c r="F23" s="137"/>
      <c r="G23" s="140"/>
      <c r="H23" s="140"/>
      <c r="I23" s="91" t="s">
        <v>238</v>
      </c>
      <c r="J23" s="94" t="s">
        <v>236</v>
      </c>
      <c r="K23" s="93"/>
      <c r="L23" s="93"/>
      <c r="M23" s="140"/>
      <c r="N23" s="99">
        <v>1348050</v>
      </c>
      <c r="O23" s="99">
        <v>0</v>
      </c>
      <c r="P23" s="99">
        <v>1348050</v>
      </c>
      <c r="Q23" s="99">
        <v>0</v>
      </c>
      <c r="R23" s="140"/>
      <c r="S23" s="94" t="s">
        <v>210</v>
      </c>
      <c r="T23" s="94" t="s">
        <v>202</v>
      </c>
      <c r="U23" s="94">
        <v>2</v>
      </c>
      <c r="V23" s="94" t="s">
        <v>202</v>
      </c>
      <c r="W23" s="94" t="s">
        <v>202</v>
      </c>
      <c r="X23" s="94" t="s">
        <v>202</v>
      </c>
      <c r="Y23" s="96" t="s">
        <v>198</v>
      </c>
      <c r="Z23" s="140"/>
      <c r="AB23" s="98"/>
    </row>
    <row r="24" spans="1:28" s="97" customFormat="1" ht="78" x14ac:dyDescent="0.35">
      <c r="A24" s="94" t="s">
        <v>200</v>
      </c>
      <c r="B24" s="94" t="s">
        <v>136</v>
      </c>
      <c r="C24" s="91" t="s">
        <v>201</v>
      </c>
      <c r="D24" s="94" t="s">
        <v>202</v>
      </c>
      <c r="E24" s="91" t="s">
        <v>239</v>
      </c>
      <c r="F24" s="94" t="s">
        <v>66</v>
      </c>
      <c r="G24" s="91" t="s">
        <v>240</v>
      </c>
      <c r="H24" s="91" t="s">
        <v>241</v>
      </c>
      <c r="I24" s="91" t="s">
        <v>242</v>
      </c>
      <c r="J24" s="94" t="s">
        <v>241</v>
      </c>
      <c r="K24" s="93"/>
      <c r="L24" s="93"/>
      <c r="M24" s="91" t="s">
        <v>100</v>
      </c>
      <c r="N24" s="99">
        <v>24028444.41</v>
      </c>
      <c r="O24" s="99">
        <v>5182489.76</v>
      </c>
      <c r="P24" s="99">
        <v>3907297</v>
      </c>
      <c r="Q24" s="99">
        <v>0</v>
      </c>
      <c r="R24" s="91" t="s">
        <v>280</v>
      </c>
      <c r="S24" s="94" t="s">
        <v>202</v>
      </c>
      <c r="T24" s="94" t="s">
        <v>202</v>
      </c>
      <c r="U24" s="94">
        <v>3</v>
      </c>
      <c r="V24" s="94" t="s">
        <v>202</v>
      </c>
      <c r="W24" s="94" t="s">
        <v>202</v>
      </c>
      <c r="X24" s="94" t="s">
        <v>202</v>
      </c>
      <c r="Y24" s="96" t="s">
        <v>198</v>
      </c>
      <c r="Z24" s="91" t="s">
        <v>243</v>
      </c>
      <c r="AB24" s="98"/>
    </row>
    <row r="25" spans="1:28" s="97" customFormat="1" ht="68.150000000000006" customHeight="1" x14ac:dyDescent="0.35">
      <c r="A25" s="135" t="s">
        <v>200</v>
      </c>
      <c r="B25" s="135" t="s">
        <v>136</v>
      </c>
      <c r="C25" s="138" t="s">
        <v>216</v>
      </c>
      <c r="D25" s="135" t="s">
        <v>202</v>
      </c>
      <c r="E25" s="138" t="s">
        <v>217</v>
      </c>
      <c r="F25" s="135" t="s">
        <v>62</v>
      </c>
      <c r="G25" s="138" t="s">
        <v>244</v>
      </c>
      <c r="H25" s="138" t="s">
        <v>245</v>
      </c>
      <c r="J25" s="94"/>
      <c r="K25" s="93"/>
      <c r="L25" s="93"/>
      <c r="M25" s="138" t="s">
        <v>44</v>
      </c>
      <c r="N25" s="121">
        <v>7957500</v>
      </c>
      <c r="O25" s="121">
        <v>962500</v>
      </c>
      <c r="P25" s="121">
        <v>5070000</v>
      </c>
      <c r="Q25" s="121">
        <v>0</v>
      </c>
      <c r="R25" s="138" t="s">
        <v>281</v>
      </c>
      <c r="S25" s="94" t="s">
        <v>202</v>
      </c>
      <c r="T25" s="94" t="s">
        <v>210</v>
      </c>
      <c r="U25" s="94"/>
      <c r="V25" s="94" t="s">
        <v>202</v>
      </c>
      <c r="W25" s="94" t="s">
        <v>202</v>
      </c>
      <c r="X25" s="94" t="s">
        <v>202</v>
      </c>
      <c r="Y25" s="96" t="s">
        <v>198</v>
      </c>
      <c r="Z25" s="138" t="s">
        <v>223</v>
      </c>
      <c r="AB25" s="98"/>
    </row>
    <row r="26" spans="1:28" s="97" customFormat="1" ht="26.65" customHeight="1" x14ac:dyDescent="0.35">
      <c r="A26" s="136"/>
      <c r="B26" s="136"/>
      <c r="C26" s="139"/>
      <c r="D26" s="136"/>
      <c r="E26" s="139"/>
      <c r="F26" s="136"/>
      <c r="G26" s="139"/>
      <c r="H26" s="139"/>
      <c r="I26" s="91" t="s">
        <v>246</v>
      </c>
      <c r="J26" s="94" t="s">
        <v>247</v>
      </c>
      <c r="K26" s="93"/>
      <c r="L26" s="93"/>
      <c r="M26" s="139"/>
      <c r="N26" s="99">
        <v>1500000</v>
      </c>
      <c r="O26" s="99">
        <v>0</v>
      </c>
      <c r="P26" s="99">
        <v>1500000</v>
      </c>
      <c r="Q26" s="99">
        <v>0</v>
      </c>
      <c r="R26" s="139"/>
      <c r="S26" s="94" t="s">
        <v>202</v>
      </c>
      <c r="T26" s="94" t="s">
        <v>210</v>
      </c>
      <c r="U26" s="94"/>
      <c r="V26" s="94" t="s">
        <v>202</v>
      </c>
      <c r="W26" s="94" t="s">
        <v>202</v>
      </c>
      <c r="X26" s="94" t="s">
        <v>202</v>
      </c>
      <c r="Y26" s="96" t="s">
        <v>198</v>
      </c>
      <c r="Z26" s="139"/>
      <c r="AB26" s="98"/>
    </row>
    <row r="27" spans="1:28" s="97" customFormat="1" ht="44.15" customHeight="1" x14ac:dyDescent="0.35">
      <c r="A27" s="136"/>
      <c r="B27" s="136"/>
      <c r="C27" s="139"/>
      <c r="D27" s="136"/>
      <c r="E27" s="139"/>
      <c r="F27" s="136"/>
      <c r="G27" s="139"/>
      <c r="H27" s="139"/>
      <c r="I27" s="91" t="s">
        <v>248</v>
      </c>
      <c r="J27" s="94" t="s">
        <v>249</v>
      </c>
      <c r="K27" s="93"/>
      <c r="L27" s="93"/>
      <c r="M27" s="139"/>
      <c r="N27" s="99">
        <v>350000</v>
      </c>
      <c r="O27" s="99">
        <v>0</v>
      </c>
      <c r="P27" s="99">
        <v>350000</v>
      </c>
      <c r="Q27" s="99">
        <v>0</v>
      </c>
      <c r="R27" s="139"/>
      <c r="S27" s="94" t="s">
        <v>210</v>
      </c>
      <c r="T27" s="94" t="s">
        <v>210</v>
      </c>
      <c r="U27" s="94"/>
      <c r="V27" s="94" t="s">
        <v>210</v>
      </c>
      <c r="W27" s="94" t="s">
        <v>202</v>
      </c>
      <c r="X27" s="94" t="s">
        <v>202</v>
      </c>
      <c r="Y27" s="96" t="s">
        <v>198</v>
      </c>
      <c r="Z27" s="139"/>
      <c r="AB27" s="98"/>
    </row>
    <row r="28" spans="1:28" s="97" customFormat="1" ht="26.65" customHeight="1" x14ac:dyDescent="0.35">
      <c r="A28" s="136"/>
      <c r="B28" s="136"/>
      <c r="C28" s="139"/>
      <c r="D28" s="136"/>
      <c r="E28" s="139"/>
      <c r="F28" s="136"/>
      <c r="G28" s="139"/>
      <c r="H28" s="139"/>
      <c r="I28" s="91" t="s">
        <v>250</v>
      </c>
      <c r="J28" s="94" t="s">
        <v>251</v>
      </c>
      <c r="K28" s="93"/>
      <c r="L28" s="93"/>
      <c r="M28" s="139"/>
      <c r="N28" s="99">
        <v>1520000</v>
      </c>
      <c r="O28" s="99">
        <v>0</v>
      </c>
      <c r="P28" s="99">
        <v>1520000</v>
      </c>
      <c r="Q28" s="99">
        <v>0</v>
      </c>
      <c r="R28" s="139"/>
      <c r="S28" s="94" t="s">
        <v>202</v>
      </c>
      <c r="T28" s="94" t="s">
        <v>210</v>
      </c>
      <c r="U28" s="94"/>
      <c r="V28" s="94" t="s">
        <v>202</v>
      </c>
      <c r="W28" s="94" t="s">
        <v>202</v>
      </c>
      <c r="X28" s="94" t="s">
        <v>202</v>
      </c>
      <c r="Y28" s="96" t="s">
        <v>198</v>
      </c>
      <c r="Z28" s="139"/>
      <c r="AB28" s="98"/>
    </row>
    <row r="29" spans="1:28" s="97" customFormat="1" ht="26.65" customHeight="1" x14ac:dyDescent="0.35">
      <c r="A29" s="137"/>
      <c r="B29" s="137"/>
      <c r="C29" s="140"/>
      <c r="D29" s="137"/>
      <c r="E29" s="140"/>
      <c r="F29" s="137"/>
      <c r="G29" s="140"/>
      <c r="H29" s="140"/>
      <c r="I29" s="91" t="s">
        <v>252</v>
      </c>
      <c r="J29" s="94" t="s">
        <v>251</v>
      </c>
      <c r="K29" s="93"/>
      <c r="L29" s="93"/>
      <c r="M29" s="140"/>
      <c r="N29" s="99">
        <v>350000</v>
      </c>
      <c r="O29" s="99">
        <v>0</v>
      </c>
      <c r="P29" s="99">
        <v>350000</v>
      </c>
      <c r="Q29" s="99">
        <v>0</v>
      </c>
      <c r="R29" s="140"/>
      <c r="S29" s="94" t="s">
        <v>210</v>
      </c>
      <c r="T29" s="94" t="s">
        <v>210</v>
      </c>
      <c r="U29" s="94"/>
      <c r="V29" s="94" t="s">
        <v>210</v>
      </c>
      <c r="W29" s="94" t="s">
        <v>202</v>
      </c>
      <c r="X29" s="94" t="s">
        <v>202</v>
      </c>
      <c r="Y29" s="96" t="s">
        <v>198</v>
      </c>
      <c r="Z29" s="140"/>
      <c r="AB29" s="98"/>
    </row>
    <row r="30" spans="1:28" s="97" customFormat="1" ht="39" x14ac:dyDescent="0.35">
      <c r="A30" s="94" t="s">
        <v>200</v>
      </c>
      <c r="B30" s="94" t="s">
        <v>136</v>
      </c>
      <c r="C30" s="91" t="s">
        <v>216</v>
      </c>
      <c r="D30" s="94" t="s">
        <v>202</v>
      </c>
      <c r="E30" s="91" t="s">
        <v>217</v>
      </c>
      <c r="F30" s="94" t="s">
        <v>62</v>
      </c>
      <c r="G30" s="91" t="s">
        <v>253</v>
      </c>
      <c r="H30" s="91" t="s">
        <v>254</v>
      </c>
      <c r="I30" s="91" t="s">
        <v>255</v>
      </c>
      <c r="J30" s="94" t="s">
        <v>256</v>
      </c>
      <c r="K30" s="94" t="s">
        <v>257</v>
      </c>
      <c r="L30" s="94" t="s">
        <v>254</v>
      </c>
      <c r="M30" s="91" t="s">
        <v>44</v>
      </c>
      <c r="N30" s="99">
        <v>23524172.02</v>
      </c>
      <c r="O30" s="99">
        <v>6158057.3399999999</v>
      </c>
      <c r="P30" s="99">
        <v>5050000</v>
      </c>
      <c r="Q30" s="99">
        <v>0</v>
      </c>
      <c r="R30" s="91" t="s">
        <v>282</v>
      </c>
      <c r="S30" s="94" t="s">
        <v>210</v>
      </c>
      <c r="T30" s="94" t="s">
        <v>202</v>
      </c>
      <c r="U30" s="94">
        <v>9</v>
      </c>
      <c r="V30" s="94" t="s">
        <v>202</v>
      </c>
      <c r="W30" s="94" t="s">
        <v>202</v>
      </c>
      <c r="X30" s="94" t="s">
        <v>202</v>
      </c>
      <c r="Y30" s="96" t="s">
        <v>198</v>
      </c>
      <c r="Z30" s="91" t="s">
        <v>221</v>
      </c>
      <c r="AB30" s="98"/>
    </row>
    <row r="31" spans="1:28" s="97" customFormat="1" ht="78" x14ac:dyDescent="0.35">
      <c r="A31" s="94" t="s">
        <v>200</v>
      </c>
      <c r="B31" s="94" t="s">
        <v>136</v>
      </c>
      <c r="C31" s="91" t="s">
        <v>216</v>
      </c>
      <c r="D31" s="94" t="s">
        <v>202</v>
      </c>
      <c r="E31" s="91" t="s">
        <v>217</v>
      </c>
      <c r="F31" s="94" t="s">
        <v>62</v>
      </c>
      <c r="G31" s="91" t="s">
        <v>258</v>
      </c>
      <c r="H31" s="91" t="s">
        <v>259</v>
      </c>
      <c r="I31" s="91" t="s">
        <v>260</v>
      </c>
      <c r="J31" s="94" t="s">
        <v>261</v>
      </c>
      <c r="K31" s="94"/>
      <c r="L31" s="93"/>
      <c r="M31" s="100" t="s">
        <v>44</v>
      </c>
      <c r="N31" s="99">
        <v>6672834.9299999997</v>
      </c>
      <c r="O31" s="99">
        <v>1457611.64</v>
      </c>
      <c r="P31" s="99">
        <v>2300000</v>
      </c>
      <c r="Q31" s="99">
        <v>0</v>
      </c>
      <c r="R31" s="91" t="s">
        <v>282</v>
      </c>
      <c r="S31" s="94" t="s">
        <v>210</v>
      </c>
      <c r="T31" s="94" t="s">
        <v>210</v>
      </c>
      <c r="U31" s="94"/>
      <c r="V31" s="94" t="s">
        <v>202</v>
      </c>
      <c r="W31" s="94" t="s">
        <v>202</v>
      </c>
      <c r="X31" s="94" t="s">
        <v>202</v>
      </c>
      <c r="Y31" s="96" t="s">
        <v>198</v>
      </c>
      <c r="Z31" s="91" t="s">
        <v>221</v>
      </c>
      <c r="AB31" s="98"/>
    </row>
    <row r="32" spans="1:28" s="97" customFormat="1" ht="39" x14ac:dyDescent="0.35">
      <c r="A32" s="94" t="s">
        <v>200</v>
      </c>
      <c r="B32" s="94" t="s">
        <v>136</v>
      </c>
      <c r="C32" s="91" t="s">
        <v>216</v>
      </c>
      <c r="D32" s="94" t="s">
        <v>202</v>
      </c>
      <c r="E32" s="91" t="s">
        <v>217</v>
      </c>
      <c r="F32" s="94" t="s">
        <v>62</v>
      </c>
      <c r="G32" s="91" t="s">
        <v>262</v>
      </c>
      <c r="H32" s="91" t="s">
        <v>263</v>
      </c>
      <c r="I32" s="91"/>
      <c r="J32" s="94"/>
      <c r="K32" s="94"/>
      <c r="L32" s="94"/>
      <c r="M32" s="100" t="s">
        <v>44</v>
      </c>
      <c r="N32" s="99">
        <v>3215173.24</v>
      </c>
      <c r="O32" s="99">
        <v>495057.76</v>
      </c>
      <c r="P32" s="99">
        <v>1730000</v>
      </c>
      <c r="Q32" s="99">
        <v>0</v>
      </c>
      <c r="R32" s="91" t="s">
        <v>282</v>
      </c>
      <c r="S32" s="94" t="s">
        <v>210</v>
      </c>
      <c r="T32" s="94" t="s">
        <v>210</v>
      </c>
      <c r="U32" s="94"/>
      <c r="V32" s="94" t="s">
        <v>202</v>
      </c>
      <c r="W32" s="94" t="s">
        <v>202</v>
      </c>
      <c r="X32" s="94" t="s">
        <v>202</v>
      </c>
      <c r="Y32" s="96" t="s">
        <v>198</v>
      </c>
      <c r="Z32" s="91" t="s">
        <v>221</v>
      </c>
      <c r="AB32" s="98"/>
    </row>
    <row r="33" spans="1:28" s="97" customFormat="1" ht="39" x14ac:dyDescent="0.35">
      <c r="A33" s="94" t="s">
        <v>200</v>
      </c>
      <c r="B33" s="94" t="s">
        <v>136</v>
      </c>
      <c r="C33" s="91" t="s">
        <v>216</v>
      </c>
      <c r="D33" s="94" t="s">
        <v>202</v>
      </c>
      <c r="E33" s="91" t="s">
        <v>217</v>
      </c>
      <c r="F33" s="94" t="s">
        <v>62</v>
      </c>
      <c r="G33" s="91" t="s">
        <v>264</v>
      </c>
      <c r="H33" s="91" t="s">
        <v>265</v>
      </c>
      <c r="I33" s="91"/>
      <c r="J33" s="94"/>
      <c r="K33" s="94"/>
      <c r="L33" s="94"/>
      <c r="M33" s="100" t="s">
        <v>44</v>
      </c>
      <c r="N33" s="99">
        <v>4584874.3</v>
      </c>
      <c r="O33" s="99">
        <v>1094958.1000000001</v>
      </c>
      <c r="P33" s="99">
        <v>1300000</v>
      </c>
      <c r="Q33" s="99">
        <v>0</v>
      </c>
      <c r="R33" s="91" t="s">
        <v>282</v>
      </c>
      <c r="S33" s="94" t="s">
        <v>210</v>
      </c>
      <c r="T33" s="94" t="s">
        <v>210</v>
      </c>
      <c r="U33" s="94"/>
      <c r="V33" s="94" t="s">
        <v>202</v>
      </c>
      <c r="W33" s="94" t="s">
        <v>202</v>
      </c>
      <c r="X33" s="94" t="s">
        <v>202</v>
      </c>
      <c r="Y33" s="96" t="s">
        <v>198</v>
      </c>
      <c r="Z33" s="91" t="s">
        <v>221</v>
      </c>
      <c r="AB33" s="98"/>
    </row>
    <row r="34" spans="1:28" s="97" customFormat="1" ht="52" x14ac:dyDescent="0.35">
      <c r="A34" s="94" t="s">
        <v>200</v>
      </c>
      <c r="B34" s="94" t="s">
        <v>136</v>
      </c>
      <c r="C34" s="91" t="s">
        <v>216</v>
      </c>
      <c r="D34" s="94" t="s">
        <v>202</v>
      </c>
      <c r="E34" s="91" t="s">
        <v>217</v>
      </c>
      <c r="F34" s="94" t="s">
        <v>62</v>
      </c>
      <c r="G34" s="91" t="s">
        <v>266</v>
      </c>
      <c r="H34" s="91" t="s">
        <v>267</v>
      </c>
      <c r="I34" s="91" t="s">
        <v>268</v>
      </c>
      <c r="J34" s="94" t="s">
        <v>254</v>
      </c>
      <c r="K34" s="94"/>
      <c r="L34" s="94"/>
      <c r="M34" s="100" t="s">
        <v>44</v>
      </c>
      <c r="N34" s="99">
        <v>13662450.220000001</v>
      </c>
      <c r="O34" s="99">
        <v>2316848.5</v>
      </c>
      <c r="P34" s="99">
        <v>6711904</v>
      </c>
      <c r="Q34" s="99">
        <v>0</v>
      </c>
      <c r="R34" s="91" t="s">
        <v>281</v>
      </c>
      <c r="S34" s="94" t="s">
        <v>202</v>
      </c>
      <c r="T34" s="94" t="s">
        <v>202</v>
      </c>
      <c r="U34" s="94">
        <v>1</v>
      </c>
      <c r="V34" s="94" t="s">
        <v>202</v>
      </c>
      <c r="W34" s="94" t="s">
        <v>202</v>
      </c>
      <c r="X34" s="94" t="s">
        <v>202</v>
      </c>
      <c r="Y34" s="96" t="s">
        <v>198</v>
      </c>
      <c r="Z34" s="91" t="s">
        <v>221</v>
      </c>
      <c r="AB34" s="98"/>
    </row>
    <row r="35" spans="1:28" s="97" customFormat="1" ht="34.15" customHeight="1" x14ac:dyDescent="0.35">
      <c r="A35" s="94" t="s">
        <v>200</v>
      </c>
      <c r="B35" s="94" t="s">
        <v>136</v>
      </c>
      <c r="C35" s="91" t="s">
        <v>216</v>
      </c>
      <c r="D35" s="94" t="s">
        <v>202</v>
      </c>
      <c r="E35" s="91" t="s">
        <v>217</v>
      </c>
      <c r="F35" s="94" t="s">
        <v>62</v>
      </c>
      <c r="G35" s="91" t="s">
        <v>269</v>
      </c>
      <c r="H35" s="91" t="s">
        <v>270</v>
      </c>
      <c r="I35" s="91"/>
      <c r="J35" s="94"/>
      <c r="K35" s="94"/>
      <c r="L35" s="94"/>
      <c r="M35" s="100" t="s">
        <v>44</v>
      </c>
      <c r="N35" s="99">
        <v>7661018.3799999999</v>
      </c>
      <c r="O35" s="99">
        <v>1920339.46</v>
      </c>
      <c r="P35" s="99">
        <v>1900000</v>
      </c>
      <c r="Q35" s="99">
        <v>0</v>
      </c>
      <c r="R35" s="91" t="s">
        <v>282</v>
      </c>
      <c r="S35" s="94" t="s">
        <v>210</v>
      </c>
      <c r="T35" s="94" t="s">
        <v>210</v>
      </c>
      <c r="U35" s="94"/>
      <c r="V35" s="94" t="s">
        <v>202</v>
      </c>
      <c r="W35" s="94" t="s">
        <v>202</v>
      </c>
      <c r="X35" s="94" t="s">
        <v>202</v>
      </c>
      <c r="Y35" s="96" t="s">
        <v>198</v>
      </c>
      <c r="Z35" s="91" t="s">
        <v>221</v>
      </c>
      <c r="AB35" s="98"/>
    </row>
    <row r="36" spans="1:28" s="97" customFormat="1" ht="56.65" customHeight="1" x14ac:dyDescent="0.35">
      <c r="A36" s="94" t="s">
        <v>200</v>
      </c>
      <c r="B36" s="94" t="s">
        <v>136</v>
      </c>
      <c r="C36" s="91" t="s">
        <v>216</v>
      </c>
      <c r="D36" s="94" t="s">
        <v>202</v>
      </c>
      <c r="E36" s="91" t="s">
        <v>217</v>
      </c>
      <c r="F36" s="94" t="s">
        <v>62</v>
      </c>
      <c r="G36" s="91" t="s">
        <v>218</v>
      </c>
      <c r="H36" s="91" t="s">
        <v>271</v>
      </c>
      <c r="I36" s="91" t="s">
        <v>272</v>
      </c>
      <c r="J36" s="94" t="s">
        <v>208</v>
      </c>
      <c r="K36" s="94"/>
      <c r="L36" s="94"/>
      <c r="M36" s="100" t="s">
        <v>44</v>
      </c>
      <c r="N36" s="99">
        <v>73323107.219999999</v>
      </c>
      <c r="O36" s="99">
        <v>21224829.079999998</v>
      </c>
      <c r="P36" s="99">
        <v>9648620</v>
      </c>
      <c r="Q36" s="99">
        <v>0</v>
      </c>
      <c r="R36" s="91" t="s">
        <v>283</v>
      </c>
      <c r="S36" s="94" t="s">
        <v>202</v>
      </c>
      <c r="T36" s="94" t="s">
        <v>202</v>
      </c>
      <c r="U36" s="94">
        <v>5</v>
      </c>
      <c r="V36" s="94" t="s">
        <v>202</v>
      </c>
      <c r="W36" s="94" t="s">
        <v>202</v>
      </c>
      <c r="X36" s="94" t="s">
        <v>202</v>
      </c>
      <c r="Y36" s="96" t="s">
        <v>198</v>
      </c>
      <c r="Z36" s="91" t="s">
        <v>221</v>
      </c>
      <c r="AB36" s="98"/>
    </row>
    <row r="37" spans="1:28" s="97" customFormat="1" ht="39" x14ac:dyDescent="0.35">
      <c r="A37" s="94" t="s">
        <v>200</v>
      </c>
      <c r="B37" s="94" t="s">
        <v>136</v>
      </c>
      <c r="C37" s="91" t="s">
        <v>216</v>
      </c>
      <c r="D37" s="94" t="s">
        <v>202</v>
      </c>
      <c r="E37" s="91" t="s">
        <v>217</v>
      </c>
      <c r="F37" s="94" t="s">
        <v>62</v>
      </c>
      <c r="G37" s="91" t="s">
        <v>273</v>
      </c>
      <c r="H37" s="91" t="s">
        <v>274</v>
      </c>
      <c r="I37" s="91"/>
      <c r="J37" s="94"/>
      <c r="K37" s="94" t="s">
        <v>275</v>
      </c>
      <c r="L37" s="94" t="s">
        <v>274</v>
      </c>
      <c r="M37" s="100" t="s">
        <v>44</v>
      </c>
      <c r="N37" s="99">
        <v>4562597.25</v>
      </c>
      <c r="O37" s="99">
        <v>1280865.75</v>
      </c>
      <c r="P37" s="99">
        <v>720000</v>
      </c>
      <c r="Q37" s="99">
        <v>0</v>
      </c>
      <c r="R37" s="91" t="s">
        <v>282</v>
      </c>
      <c r="S37" s="94" t="s">
        <v>210</v>
      </c>
      <c r="T37" s="94" t="s">
        <v>210</v>
      </c>
      <c r="U37" s="94"/>
      <c r="V37" s="94" t="s">
        <v>202</v>
      </c>
      <c r="W37" s="94" t="s">
        <v>202</v>
      </c>
      <c r="X37" s="94" t="s">
        <v>202</v>
      </c>
      <c r="Y37" s="96" t="s">
        <v>198</v>
      </c>
      <c r="Z37" s="91" t="s">
        <v>221</v>
      </c>
      <c r="AB37" s="98"/>
    </row>
    <row r="38" spans="1:28" s="97" customFormat="1" ht="37.5" customHeight="1" x14ac:dyDescent="0.35">
      <c r="A38" s="94" t="s">
        <v>200</v>
      </c>
      <c r="B38" s="94" t="s">
        <v>136</v>
      </c>
      <c r="C38" s="91" t="s">
        <v>216</v>
      </c>
      <c r="D38" s="94" t="s">
        <v>202</v>
      </c>
      <c r="E38" s="91" t="s">
        <v>217</v>
      </c>
      <c r="F38" s="94" t="s">
        <v>62</v>
      </c>
      <c r="G38" s="91" t="s">
        <v>276</v>
      </c>
      <c r="H38" s="91" t="s">
        <v>277</v>
      </c>
      <c r="I38" s="91"/>
      <c r="J38" s="94"/>
      <c r="K38" s="94"/>
      <c r="L38" s="94"/>
      <c r="M38" s="91" t="s">
        <v>44</v>
      </c>
      <c r="N38" s="99">
        <v>12130359.43</v>
      </c>
      <c r="O38" s="99">
        <v>3543453.15</v>
      </c>
      <c r="P38" s="99">
        <v>1500000</v>
      </c>
      <c r="Q38" s="99">
        <v>0</v>
      </c>
      <c r="R38" s="91" t="s">
        <v>282</v>
      </c>
      <c r="S38" s="94" t="s">
        <v>210</v>
      </c>
      <c r="T38" s="94" t="s">
        <v>210</v>
      </c>
      <c r="U38" s="94"/>
      <c r="V38" s="94" t="s">
        <v>202</v>
      </c>
      <c r="W38" s="94" t="s">
        <v>202</v>
      </c>
      <c r="X38" s="94" t="s">
        <v>202</v>
      </c>
      <c r="Y38" s="94" t="s">
        <v>198</v>
      </c>
      <c r="Z38" s="91" t="s">
        <v>221</v>
      </c>
      <c r="AB38" s="98"/>
    </row>
    <row r="39" spans="1:28" s="97" customFormat="1" ht="37.5" customHeight="1" x14ac:dyDescent="0.35">
      <c r="A39" s="108" t="s">
        <v>200</v>
      </c>
      <c r="B39" s="108" t="s">
        <v>297</v>
      </c>
      <c r="C39" s="109" t="s">
        <v>298</v>
      </c>
      <c r="D39" s="94" t="s">
        <v>210</v>
      </c>
      <c r="E39" s="91" t="s">
        <v>299</v>
      </c>
      <c r="F39" s="94" t="s">
        <v>299</v>
      </c>
      <c r="G39" s="91" t="s">
        <v>300</v>
      </c>
      <c r="H39" s="91" t="s">
        <v>205</v>
      </c>
      <c r="I39" s="110" t="s">
        <v>299</v>
      </c>
      <c r="J39" s="110" t="s">
        <v>299</v>
      </c>
      <c r="K39" s="91" t="s">
        <v>301</v>
      </c>
      <c r="L39" s="91" t="s">
        <v>299</v>
      </c>
      <c r="M39" s="109" t="s">
        <v>302</v>
      </c>
      <c r="N39" s="99">
        <v>8740657.3300000001</v>
      </c>
      <c r="O39" s="99">
        <f>10283126.28-N39</f>
        <v>1542468.9499999993</v>
      </c>
      <c r="P39" s="99">
        <v>8740657.3300000001</v>
      </c>
      <c r="Q39" s="99">
        <f>10283126.28-P39</f>
        <v>1542468.9499999993</v>
      </c>
      <c r="R39" s="91" t="s">
        <v>303</v>
      </c>
      <c r="S39" s="94" t="s">
        <v>210</v>
      </c>
      <c r="T39" s="94" t="s">
        <v>210</v>
      </c>
      <c r="U39" s="94">
        <v>0</v>
      </c>
      <c r="V39" s="94" t="s">
        <v>202</v>
      </c>
      <c r="W39" s="94" t="s">
        <v>202</v>
      </c>
      <c r="X39" s="108" t="s">
        <v>202</v>
      </c>
      <c r="Y39" s="91" t="s">
        <v>198</v>
      </c>
      <c r="Z39" s="91" t="s">
        <v>304</v>
      </c>
      <c r="AB39" s="98"/>
    </row>
    <row r="40" spans="1:28" s="97" customFormat="1" ht="37.5" customHeight="1" x14ac:dyDescent="0.35">
      <c r="A40" s="108" t="s">
        <v>200</v>
      </c>
      <c r="B40" s="108" t="s">
        <v>297</v>
      </c>
      <c r="C40" s="109" t="s">
        <v>298</v>
      </c>
      <c r="D40" s="94" t="s">
        <v>210</v>
      </c>
      <c r="E40" s="91" t="s">
        <v>299</v>
      </c>
      <c r="F40" s="94" t="s">
        <v>299</v>
      </c>
      <c r="G40" s="91" t="s">
        <v>300</v>
      </c>
      <c r="H40" s="91" t="s">
        <v>205</v>
      </c>
      <c r="I40" s="91" t="s">
        <v>299</v>
      </c>
      <c r="J40" s="109" t="s">
        <v>299</v>
      </c>
      <c r="K40" s="91" t="s">
        <v>305</v>
      </c>
      <c r="L40" s="91" t="s">
        <v>306</v>
      </c>
      <c r="M40" s="109" t="s">
        <v>307</v>
      </c>
      <c r="N40" s="99">
        <v>1317911.3999999999</v>
      </c>
      <c r="O40" s="99">
        <f>1550484-N40</f>
        <v>232572.60000000009</v>
      </c>
      <c r="P40" s="99">
        <v>1317911.3999999999</v>
      </c>
      <c r="Q40" s="99">
        <f>1550484-P40</f>
        <v>232572.60000000009</v>
      </c>
      <c r="R40" s="91" t="s">
        <v>308</v>
      </c>
      <c r="S40" s="94" t="s">
        <v>210</v>
      </c>
      <c r="T40" s="94" t="s">
        <v>210</v>
      </c>
      <c r="U40" s="94">
        <v>0</v>
      </c>
      <c r="V40" s="94" t="s">
        <v>202</v>
      </c>
      <c r="W40" s="94" t="s">
        <v>202</v>
      </c>
      <c r="X40" s="108" t="s">
        <v>202</v>
      </c>
      <c r="Y40" s="91" t="s">
        <v>198</v>
      </c>
      <c r="Z40" s="91" t="s">
        <v>309</v>
      </c>
      <c r="AB40" s="98"/>
    </row>
  </sheetData>
  <mergeCells count="56">
    <mergeCell ref="R25:R29"/>
    <mergeCell ref="Z25:Z29"/>
    <mergeCell ref="A25:A29"/>
    <mergeCell ref="B25:B29"/>
    <mergeCell ref="C25:C29"/>
    <mergeCell ref="D25:D29"/>
    <mergeCell ref="E25:E29"/>
    <mergeCell ref="F25:F29"/>
    <mergeCell ref="F20:F23"/>
    <mergeCell ref="G20:G23"/>
    <mergeCell ref="H20:H23"/>
    <mergeCell ref="M20:M23"/>
    <mergeCell ref="G25:G29"/>
    <mergeCell ref="H25:H29"/>
    <mergeCell ref="M25:M29"/>
    <mergeCell ref="R20:R23"/>
    <mergeCell ref="Z20:Z23"/>
    <mergeCell ref="G12:G19"/>
    <mergeCell ref="H12:H19"/>
    <mergeCell ref="M12:M19"/>
    <mergeCell ref="R12:R19"/>
    <mergeCell ref="Z12:Z19"/>
    <mergeCell ref="A20:A23"/>
    <mergeCell ref="B20:B23"/>
    <mergeCell ref="C20:C23"/>
    <mergeCell ref="D20:D23"/>
    <mergeCell ref="E20:E23"/>
    <mergeCell ref="T4:U4"/>
    <mergeCell ref="A7:A10"/>
    <mergeCell ref="B7:B10"/>
    <mergeCell ref="C7:C10"/>
    <mergeCell ref="D7:D10"/>
    <mergeCell ref="E7:E10"/>
    <mergeCell ref="F7:F10"/>
    <mergeCell ref="M7:M10"/>
    <mergeCell ref="K4:K5"/>
    <mergeCell ref="L4:L5"/>
    <mergeCell ref="M4:M5"/>
    <mergeCell ref="N4:O4"/>
    <mergeCell ref="P4:Q4"/>
    <mergeCell ref="R4:R5"/>
    <mergeCell ref="G4:G5"/>
    <mergeCell ref="H4:H5"/>
    <mergeCell ref="I4:I5"/>
    <mergeCell ref="J4:J5"/>
    <mergeCell ref="F12:F19"/>
    <mergeCell ref="A4:A5"/>
    <mergeCell ref="B4:B5"/>
    <mergeCell ref="C4:C5"/>
    <mergeCell ref="E4:E5"/>
    <mergeCell ref="F4:F5"/>
    <mergeCell ref="A12:A19"/>
    <mergeCell ref="B12:B19"/>
    <mergeCell ref="C12:C19"/>
    <mergeCell ref="D12:D19"/>
    <mergeCell ref="E12:E19"/>
  </mergeCells>
  <dataValidations count="1">
    <dataValidation type="list" allowBlank="1" showInputMessage="1" showErrorMessage="1" sqref="Y7:Y38" xr:uid="{00000000-0002-0000-0400-000000000000}">
      <formula1>$AD$4:$AD$6</formula1>
    </dataValidation>
  </dataValidation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2"/>
  <sheetViews>
    <sheetView tabSelected="1" workbookViewId="0">
      <selection activeCell="A21" sqref="A21:A22"/>
    </sheetView>
  </sheetViews>
  <sheetFormatPr defaultRowHeight="14.5" x14ac:dyDescent="0.35"/>
  <cols>
    <col min="1" max="1" width="68.26953125" customWidth="1"/>
    <col min="2" max="2" width="27.26953125" customWidth="1"/>
    <col min="3" max="3" width="32.7265625" customWidth="1"/>
    <col min="7" max="7" width="23.453125" customWidth="1"/>
  </cols>
  <sheetData>
    <row r="1" spans="1:3" x14ac:dyDescent="0.35">
      <c r="A1" s="4" t="s">
        <v>111</v>
      </c>
      <c r="B1" s="4" t="s">
        <v>43</v>
      </c>
    </row>
    <row r="2" spans="1:3" x14ac:dyDescent="0.35">
      <c r="A2" s="4"/>
    </row>
    <row r="3" spans="1:3" x14ac:dyDescent="0.35">
      <c r="A3" s="4" t="s">
        <v>284</v>
      </c>
      <c r="B3" s="101"/>
    </row>
    <row r="4" spans="1:3" ht="15" thickBot="1" x14ac:dyDescent="0.4">
      <c r="A4" s="4"/>
      <c r="B4" s="101"/>
    </row>
    <row r="5" spans="1:3" x14ac:dyDescent="0.35">
      <c r="A5" s="147" t="s">
        <v>285</v>
      </c>
      <c r="B5" s="143" t="s">
        <v>286</v>
      </c>
    </row>
    <row r="6" spans="1:3" x14ac:dyDescent="0.35">
      <c r="A6" s="148"/>
      <c r="B6" s="144"/>
    </row>
    <row r="7" spans="1:3" x14ac:dyDescent="0.35">
      <c r="A7" s="34">
        <v>1</v>
      </c>
      <c r="B7" s="35">
        <v>2</v>
      </c>
    </row>
    <row r="8" spans="1:3" ht="15" thickBot="1" x14ac:dyDescent="0.4">
      <c r="A8" s="102" t="s">
        <v>287</v>
      </c>
      <c r="B8" s="103" t="s">
        <v>299</v>
      </c>
    </row>
    <row r="9" spans="1:3" x14ac:dyDescent="0.35">
      <c r="A9" s="4"/>
      <c r="B9" s="101"/>
    </row>
    <row r="10" spans="1:3" ht="15" thickBot="1" x14ac:dyDescent="0.4">
      <c r="A10" s="4"/>
      <c r="B10" s="101"/>
    </row>
    <row r="11" spans="1:3" ht="15" customHeight="1" x14ac:dyDescent="0.35">
      <c r="A11" s="149" t="s">
        <v>285</v>
      </c>
      <c r="B11" s="150" t="s">
        <v>313</v>
      </c>
      <c r="C11" s="151" t="s">
        <v>314</v>
      </c>
    </row>
    <row r="12" spans="1:3" ht="26.25" customHeight="1" x14ac:dyDescent="0.35">
      <c r="A12" s="152"/>
      <c r="B12" s="153"/>
      <c r="C12" s="154"/>
    </row>
    <row r="13" spans="1:3" x14ac:dyDescent="0.35">
      <c r="A13" s="155">
        <v>1</v>
      </c>
      <c r="B13" s="156">
        <v>2</v>
      </c>
      <c r="C13" s="157">
        <v>3</v>
      </c>
    </row>
    <row r="14" spans="1:3" ht="24" x14ac:dyDescent="0.35">
      <c r="A14" s="158" t="s">
        <v>288</v>
      </c>
      <c r="B14" s="159" t="s">
        <v>299</v>
      </c>
      <c r="C14" s="160" t="s">
        <v>299</v>
      </c>
    </row>
    <row r="15" spans="1:3" ht="24" x14ac:dyDescent="0.35">
      <c r="A15" s="158" t="s">
        <v>289</v>
      </c>
      <c r="B15" s="159" t="s">
        <v>299</v>
      </c>
      <c r="C15" s="160" t="s">
        <v>299</v>
      </c>
    </row>
    <row r="16" spans="1:3" ht="24" x14ac:dyDescent="0.35">
      <c r="A16" s="158" t="s">
        <v>290</v>
      </c>
      <c r="B16" s="159">
        <v>1</v>
      </c>
      <c r="C16" s="160" t="s">
        <v>299</v>
      </c>
    </row>
    <row r="17" spans="1:7" ht="24" x14ac:dyDescent="0.35">
      <c r="A17" s="158" t="s">
        <v>291</v>
      </c>
      <c r="B17" s="159">
        <v>6090345</v>
      </c>
      <c r="C17" s="160" t="s">
        <v>299</v>
      </c>
      <c r="G17" s="25"/>
    </row>
    <row r="18" spans="1:7" ht="24" x14ac:dyDescent="0.35">
      <c r="A18" s="161" t="s">
        <v>311</v>
      </c>
      <c r="B18" s="162">
        <v>16</v>
      </c>
      <c r="C18" s="163">
        <v>2</v>
      </c>
    </row>
    <row r="19" spans="1:7" ht="24.5" thickBot="1" x14ac:dyDescent="0.4">
      <c r="A19" s="164" t="s">
        <v>312</v>
      </c>
      <c r="B19" s="165">
        <v>526425668.02999997</v>
      </c>
      <c r="C19" s="166">
        <v>56358139.07</v>
      </c>
    </row>
    <row r="20" spans="1:7" x14ac:dyDescent="0.35">
      <c r="A20" s="3"/>
      <c r="B20" s="104"/>
      <c r="C20" s="104"/>
    </row>
    <row r="21" spans="1:7" x14ac:dyDescent="0.35">
      <c r="A21" s="167" t="s">
        <v>315</v>
      </c>
    </row>
    <row r="22" spans="1:7" ht="35.5" x14ac:dyDescent="0.35">
      <c r="A22" s="167" t="s">
        <v>316</v>
      </c>
      <c r="G22" s="25"/>
    </row>
    <row r="23" spans="1:7" x14ac:dyDescent="0.35">
      <c r="A23" s="3"/>
    </row>
    <row r="26" spans="1:7" x14ac:dyDescent="0.35">
      <c r="A26" s="4" t="s">
        <v>292</v>
      </c>
    </row>
    <row r="28" spans="1:7" ht="15" thickBot="1" x14ac:dyDescent="0.4"/>
    <row r="29" spans="1:7" x14ac:dyDescent="0.35">
      <c r="A29" s="145" t="s">
        <v>285</v>
      </c>
    </row>
    <row r="30" spans="1:7" ht="15" thickBot="1" x14ac:dyDescent="0.4">
      <c r="A30" s="146"/>
    </row>
    <row r="31" spans="1:7" ht="24" x14ac:dyDescent="0.35">
      <c r="A31" s="105" t="s">
        <v>293</v>
      </c>
      <c r="B31" s="106" t="s">
        <v>310</v>
      </c>
    </row>
    <row r="32" spans="1:7" x14ac:dyDescent="0.35">
      <c r="A32" s="105" t="s">
        <v>294</v>
      </c>
      <c r="B32" s="106" t="s">
        <v>299</v>
      </c>
    </row>
  </sheetData>
  <mergeCells count="6">
    <mergeCell ref="C11:C12"/>
    <mergeCell ref="A29:A30"/>
    <mergeCell ref="A5:A6"/>
    <mergeCell ref="B5:B6"/>
    <mergeCell ref="A11:A12"/>
    <mergeCell ref="B11: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4</vt:i4>
      </vt:variant>
    </vt:vector>
  </HeadingPairs>
  <TitlesOfParts>
    <vt:vector size="10" baseType="lpstr">
      <vt:lpstr>PM_alokacja</vt:lpstr>
      <vt:lpstr>PM_PD</vt:lpstr>
      <vt:lpstr>PM_REALIZACJA_K</vt:lpstr>
      <vt:lpstr>PM_REALIZACJA_P</vt:lpstr>
      <vt:lpstr>PM_projekty COVID</vt:lpstr>
      <vt:lpstr>PM_efekty i ewaluacje_KE</vt:lpstr>
      <vt:lpstr>PM_alokacja!Obszar_wydruku</vt:lpstr>
      <vt:lpstr>PM_PD!Obszar_wydruku</vt:lpstr>
      <vt:lpstr>PM_REALIZACJA_K!Obszar_wydruku</vt:lpstr>
      <vt:lpstr>PM_REALIZACJA_P!Obszar_wydruku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Bielawska-Zatyka Dorota</cp:lastModifiedBy>
  <cp:lastPrinted>2021-04-29T08:40:26Z</cp:lastPrinted>
  <dcterms:created xsi:type="dcterms:W3CDTF">2017-09-14T07:20:33Z</dcterms:created>
  <dcterms:modified xsi:type="dcterms:W3CDTF">2021-06-02T08:51:15Z</dcterms:modified>
</cp:coreProperties>
</file>